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3.xml" ContentType="application/vnd.openxmlformats-officedocument.spreadsheetml.comments+xml"/>
  <Override PartName="/xl/theme/theme1.xml" ContentType="application/vnd.openxmlformats-officedocument.theme+xml"/>
  <Override PartName="/xl/drawings/vmlDrawing1.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一、關鍵指標概覽" sheetId="1" state="visible" r:id="rId3"/>
    <sheet name="資料來源" sheetId="2" state="visible" r:id="rId4"/>
    <sheet name="按月明細" sheetId="3" state="visible" r:id="rId5"/>
    <sheet name="待補資料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3.xml><?xml version="1.0" encoding="utf-8"?>
<comments xmlns="http://schemas.openxmlformats.org/spreadsheetml/2006/main" xmlns:xdr="http://schemas.openxmlformats.org/drawingml/2006/spreadsheetDrawing">
  <authors>
    <author>RMA</author>
  </authors>
  <commentList>
    <comment ref="F13" authorId="0">
      <text>
        <r>
          <rPr>
            <sz val="10"/>
            <rFont val="OpenSymbol"/>
            <family val="2"/>
          </rPr>
          <t xml:space="preserve">客訴只有 </t>
        </r>
        <r>
          <rPr>
            <sz val="10"/>
            <rFont val="Arial"/>
            <family val="2"/>
          </rPr>
          <t xml:space="preserve">8 </t>
        </r>
        <r>
          <rPr>
            <sz val="10"/>
            <rFont val="OpenSymbol"/>
            <family val="2"/>
          </rPr>
          <t xml:space="preserve">月明細，合計欄的客訴率改用 </t>
        </r>
        <r>
          <rPr>
            <sz val="10"/>
            <rFont val="Arial"/>
            <family val="2"/>
          </rPr>
          <t xml:space="preserve">8 </t>
        </r>
        <r>
          <rPr>
            <sz val="10"/>
            <rFont val="OpenSymbol"/>
            <family val="2"/>
          </rPr>
          <t xml:space="preserve">月客訴 </t>
        </r>
        <r>
          <rPr>
            <sz val="10"/>
            <rFont val="Arial"/>
            <family val="2"/>
          </rPr>
          <t xml:space="preserve">÷ 8 </t>
        </r>
        <r>
          <rPr>
            <sz val="10"/>
            <rFont val="OpenSymbol"/>
            <family val="2"/>
          </rPr>
          <t xml:space="preserve">月總銷量，避免分子分母期間不同。</t>
        </r>
      </text>
    </comment>
  </commentList>
</comments>
</file>

<file path=xl/sharedStrings.xml><?xml version="1.0" encoding="utf-8"?>
<sst xmlns="http://schemas.openxmlformats.org/spreadsheetml/2006/main" count="144" uniqueCount="99">
  <si>
    <r>
      <rPr>
        <b val="true"/>
        <sz val="14"/>
        <rFont val="OpenSymbol"/>
        <family val="2"/>
      </rPr>
      <t xml:space="preserve">一、關鍵指標概覽（統計期間：</t>
    </r>
    <r>
      <rPr>
        <b val="true"/>
        <sz val="14"/>
        <rFont val="微软雅黑"/>
        <family val="0"/>
        <charset val="1"/>
      </rPr>
      <t xml:space="preserve">2026 </t>
    </r>
    <r>
      <rPr>
        <b val="true"/>
        <sz val="14"/>
        <rFont val="OpenSymbol"/>
        <family val="2"/>
      </rPr>
      <t xml:space="preserve">年 </t>
    </r>
    <r>
      <rPr>
        <b val="true"/>
        <sz val="14"/>
        <rFont val="微软雅黑"/>
        <family val="0"/>
        <charset val="1"/>
      </rPr>
      <t xml:space="preserve">5–8 </t>
    </r>
    <r>
      <rPr>
        <b val="true"/>
        <sz val="14"/>
        <rFont val="OpenSymbol"/>
        <family val="2"/>
      </rPr>
      <t xml:space="preserve">月）</t>
    </r>
  </si>
  <si>
    <t xml:space="preserve">指標名稱</t>
  </si>
  <si>
    <t xml:space="preserve">數值</t>
  </si>
  <si>
    <t xml:space="preserve">目標值</t>
  </si>
  <si>
    <t xml:space="preserve">達成率</t>
  </si>
  <si>
    <t xml:space="preserve">狀態</t>
  </si>
  <si>
    <r>
      <rPr>
        <b val="true"/>
        <sz val="11"/>
        <color rgb="FFFFFFFF"/>
        <rFont val="OpenSymbol"/>
        <family val="2"/>
      </rPr>
      <t xml:space="preserve">環比（</t>
    </r>
    <r>
      <rPr>
        <b val="true"/>
        <sz val="11"/>
        <color rgb="FFFFFFFF"/>
        <rFont val="微软雅黑"/>
        <family val="0"/>
        <charset val="1"/>
      </rPr>
      <t xml:space="preserve">8</t>
    </r>
    <r>
      <rPr>
        <b val="true"/>
        <sz val="11"/>
        <color rgb="FFFFFFFF"/>
        <rFont val="OpenSymbol"/>
        <family val="2"/>
      </rPr>
      <t xml:space="preserve">月對</t>
    </r>
    <r>
      <rPr>
        <b val="true"/>
        <sz val="11"/>
        <color rgb="FFFFFFFF"/>
        <rFont val="微软雅黑"/>
        <family val="0"/>
        <charset val="1"/>
      </rPr>
      <t xml:space="preserve">7</t>
    </r>
    <r>
      <rPr>
        <b val="true"/>
        <sz val="11"/>
        <color rgb="FFFFFFFF"/>
        <rFont val="OpenSymbol"/>
        <family val="2"/>
      </rPr>
      <t xml:space="preserve">月）</t>
    </r>
  </si>
  <si>
    <t xml:space="preserve">同比</t>
  </si>
  <si>
    <t xml:space="preserve">貴方原表數值</t>
  </si>
  <si>
    <t xml:space="preserve">差異</t>
  </si>
  <si>
    <t xml:space="preserve">計算方式與說明</t>
  </si>
  <si>
    <t xml:space="preserve">總銷量（台）</t>
  </si>
  <si>
    <t xml:space="preserve">資料未齊</t>
  </si>
  <si>
    <r>
      <rPr>
        <sz val="11"/>
        <rFont val="OpenSymbol"/>
        <family val="2"/>
      </rPr>
      <t xml:space="preserve">需 </t>
    </r>
    <r>
      <rPr>
        <sz val="11"/>
        <rFont val="微软雅黑"/>
        <family val="0"/>
        <charset val="1"/>
      </rPr>
      <t xml:space="preserve">2025 </t>
    </r>
    <r>
      <rPr>
        <sz val="11"/>
        <rFont val="OpenSymbol"/>
        <family val="2"/>
      </rPr>
      <t xml:space="preserve">年同期資料</t>
    </r>
  </si>
  <si>
    <r>
      <rPr>
        <sz val="11"/>
        <rFont val="OpenSymbol"/>
        <family val="2"/>
      </rPr>
      <t xml:space="preserve">亞馬遜 </t>
    </r>
    <r>
      <rPr>
        <sz val="11"/>
        <rFont val="微软雅黑"/>
        <family val="0"/>
        <charset val="1"/>
      </rPr>
      <t xml:space="preserve">5–8 </t>
    </r>
    <r>
      <rPr>
        <sz val="11"/>
        <rFont val="OpenSymbol"/>
        <family val="2"/>
      </rPr>
      <t xml:space="preserve">月（</t>
    </r>
    <r>
      <rPr>
        <sz val="11"/>
        <rFont val="微软雅黑"/>
        <family val="0"/>
        <charset val="1"/>
      </rPr>
      <t xml:space="preserve">SC</t>
    </r>
    <r>
      <rPr>
        <sz val="11"/>
        <rFont val="OpenSymbol"/>
        <family val="2"/>
      </rPr>
      <t xml:space="preserve">＋</t>
    </r>
    <r>
      <rPr>
        <sz val="11"/>
        <rFont val="微软雅黑"/>
        <family val="0"/>
        <charset val="1"/>
      </rPr>
      <t xml:space="preserve">VC</t>
    </r>
    <r>
      <rPr>
        <sz val="11"/>
        <rFont val="OpenSymbol"/>
        <family val="2"/>
      </rPr>
      <t xml:space="preserve">）＋</t>
    </r>
    <r>
      <rPr>
        <sz val="11"/>
        <rFont val="微软雅黑"/>
        <family val="0"/>
        <charset val="1"/>
      </rPr>
      <t xml:space="preserve">Flipkart SC 5–8 </t>
    </r>
    <r>
      <rPr>
        <sz val="11"/>
        <rFont val="OpenSymbol"/>
        <family val="2"/>
      </rPr>
      <t xml:space="preserve">月。①貴方 </t>
    </r>
    <r>
      <rPr>
        <sz val="11"/>
        <rFont val="微软雅黑"/>
        <family val="0"/>
        <charset val="1"/>
      </rPr>
      <t xml:space="preserve">01-1 </t>
    </r>
    <r>
      <rPr>
        <sz val="11"/>
        <rFont val="OpenSymbol"/>
        <family val="2"/>
      </rPr>
      <t xml:space="preserve">的 </t>
    </r>
    <r>
      <rPr>
        <sz val="11"/>
        <rFont val="微软雅黑"/>
        <family val="0"/>
        <charset val="1"/>
      </rPr>
      <t xml:space="preserve">7</t>
    </r>
    <r>
      <rPr>
        <sz val="11"/>
        <rFont val="OpenSymbol"/>
        <family val="2"/>
      </rPr>
      <t xml:space="preserve">、</t>
    </r>
    <r>
      <rPr>
        <sz val="11"/>
        <rFont val="微软雅黑"/>
        <family val="0"/>
        <charset val="1"/>
      </rPr>
      <t xml:space="preserve">8 </t>
    </r>
    <r>
      <rPr>
        <sz val="11"/>
        <rFont val="OpenSymbol"/>
        <family val="2"/>
      </rPr>
      <t xml:space="preserve">月只算 </t>
    </r>
    <r>
      <rPr>
        <sz val="11"/>
        <rFont val="微软雅黑"/>
        <family val="0"/>
        <charset val="1"/>
      </rPr>
      <t xml:space="preserve">VC</t>
    </r>
    <r>
      <rPr>
        <sz val="11"/>
        <rFont val="OpenSymbol"/>
        <family val="2"/>
      </rPr>
      <t xml:space="preserve">，少了亞馬遜 </t>
    </r>
    <r>
      <rPr>
        <sz val="11"/>
        <rFont val="微软雅黑"/>
        <family val="0"/>
        <charset val="1"/>
      </rPr>
      <t xml:space="preserve">SC 26,603 </t>
    </r>
    <r>
      <rPr>
        <sz val="11"/>
        <rFont val="OpenSymbol"/>
        <family val="2"/>
      </rPr>
      <t xml:space="preserve">台；②貴方另加 </t>
    </r>
    <r>
      <rPr>
        <sz val="11"/>
        <rFont val="微软雅黑"/>
        <family val="0"/>
        <charset val="1"/>
      </rPr>
      <t xml:space="preserve">Flipkart 5–7 </t>
    </r>
    <r>
      <rPr>
        <sz val="11"/>
        <rFont val="OpenSymbol"/>
        <family val="2"/>
      </rPr>
      <t xml:space="preserve">月 </t>
    </r>
    <r>
      <rPr>
        <sz val="11"/>
        <rFont val="微软雅黑"/>
        <family val="0"/>
        <charset val="1"/>
      </rPr>
      <t xml:space="preserve">114,648 </t>
    </r>
    <r>
      <rPr>
        <sz val="11"/>
        <rFont val="OpenSymbol"/>
        <family val="2"/>
      </rPr>
      <t xml:space="preserve">台，檔案裡只有 </t>
    </r>
    <r>
      <rPr>
        <sz val="11"/>
        <rFont val="微软雅黑"/>
        <family val="0"/>
        <charset val="1"/>
      </rPr>
      <t xml:space="preserve">FK SC </t>
    </r>
    <r>
      <rPr>
        <sz val="11"/>
        <rFont val="OpenSymbol"/>
        <family val="2"/>
      </rPr>
      <t xml:space="preserve">一個渠道，</t>
    </r>
    <r>
      <rPr>
        <sz val="11"/>
        <rFont val="微软雅黑"/>
        <family val="0"/>
        <charset val="1"/>
      </rPr>
      <t xml:space="preserve">FBF</t>
    </r>
    <r>
      <rPr>
        <sz val="11"/>
        <rFont val="OpenSymbol"/>
        <family val="2"/>
      </rPr>
      <t xml:space="preserve">、</t>
    </r>
    <r>
      <rPr>
        <sz val="11"/>
        <rFont val="微软雅黑"/>
        <family val="0"/>
        <charset val="1"/>
      </rPr>
      <t xml:space="preserve">Alfa </t>
    </r>
    <r>
      <rPr>
        <sz val="11"/>
        <rFont val="OpenSymbol"/>
        <family val="2"/>
      </rPr>
      <t xml:space="preserve">等待補報表</t>
    </r>
  </si>
  <si>
    <t xml:space="preserve">系統退貨數量（台）</t>
  </si>
  <si>
    <r>
      <rPr>
        <sz val="11"/>
        <rFont val="OpenSymbol"/>
        <family val="2"/>
      </rPr>
      <t xml:space="preserve">亞馬遜 </t>
    </r>
    <r>
      <rPr>
        <sz val="11"/>
        <rFont val="微软雅黑"/>
        <family val="0"/>
        <charset val="1"/>
      </rPr>
      <t xml:space="preserve">VC</t>
    </r>
    <r>
      <rPr>
        <sz val="11"/>
        <rFont val="OpenSymbol"/>
        <family val="2"/>
      </rPr>
      <t xml:space="preserve">退回＋</t>
    </r>
    <r>
      <rPr>
        <sz val="11"/>
        <rFont val="微软雅黑"/>
        <family val="0"/>
        <charset val="1"/>
      </rPr>
      <t xml:space="preserve">SC</t>
    </r>
    <r>
      <rPr>
        <sz val="11"/>
        <rFont val="OpenSymbol"/>
        <family val="2"/>
      </rPr>
      <t xml:space="preserve">退回＋</t>
    </r>
    <r>
      <rPr>
        <sz val="11"/>
        <rFont val="微软雅黑"/>
        <family val="0"/>
        <charset val="1"/>
      </rPr>
      <t xml:space="preserve">Flipkart SC</t>
    </r>
    <r>
      <rPr>
        <sz val="11"/>
        <rFont val="OpenSymbol"/>
        <family val="2"/>
      </rPr>
      <t xml:space="preserve">退回（與貴方各品類表同一口徑）。貴方總數裡的 </t>
    </r>
    <r>
      <rPr>
        <sz val="11"/>
        <rFont val="微软雅黑"/>
        <family val="0"/>
        <charset val="1"/>
      </rPr>
      <t xml:space="preserve">14,447</t>
    </r>
    <r>
      <rPr>
        <sz val="11"/>
        <rFont val="OpenSymbol"/>
        <family val="2"/>
      </rPr>
      <t xml:space="preserve">、</t>
    </r>
    <r>
      <rPr>
        <sz val="11"/>
        <rFont val="微软雅黑"/>
        <family val="0"/>
        <charset val="1"/>
      </rPr>
      <t xml:space="preserve">10,186 </t>
    </r>
    <r>
      <rPr>
        <sz val="11"/>
        <rFont val="OpenSymbol"/>
        <family val="2"/>
      </rPr>
      <t xml:space="preserve">在檔案裡找不到來源，待確認算法</t>
    </r>
  </si>
  <si>
    <t xml:space="preserve">整體退貨率</t>
  </si>
  <si>
    <t xml:space="preserve">-</t>
  </si>
  <si>
    <r>
      <rPr>
        <sz val="11"/>
        <rFont val="OpenSymbol"/>
        <family val="2"/>
      </rPr>
      <t xml:space="preserve">系統退貨 </t>
    </r>
    <r>
      <rPr>
        <sz val="11"/>
        <rFont val="微软雅黑"/>
        <family val="0"/>
        <charset val="1"/>
      </rPr>
      <t xml:space="preserve">÷ </t>
    </r>
    <r>
      <rPr>
        <sz val="11"/>
        <rFont val="OpenSymbol"/>
        <family val="2"/>
      </rPr>
      <t xml:space="preserve">總銷量。目標 </t>
    </r>
    <r>
      <rPr>
        <sz val="11"/>
        <rFont val="微软雅黑"/>
        <family val="0"/>
        <charset val="1"/>
      </rPr>
      <t xml:space="preserve">8% </t>
    </r>
    <r>
      <rPr>
        <sz val="11"/>
        <rFont val="OpenSymbol"/>
        <family val="2"/>
      </rPr>
      <t xml:space="preserve">取自貴方原表「狀態」公式門檻</t>
    </r>
  </si>
  <si>
    <t xml:space="preserve">實際收貨不良品（台）</t>
  </si>
  <si>
    <r>
      <rPr>
        <sz val="11"/>
        <rFont val="微软雅黑"/>
        <family val="0"/>
        <charset val="1"/>
      </rPr>
      <t xml:space="preserve">06 </t>
    </r>
    <r>
      <rPr>
        <sz val="11"/>
        <rFont val="OpenSymbol"/>
        <family val="2"/>
      </rPr>
      <t xml:space="preserve">逐日分揀紀錄四種判定合計。貴方數字取自 </t>
    </r>
    <r>
      <rPr>
        <sz val="11"/>
        <rFont val="微软雅黑"/>
        <family val="0"/>
        <charset val="1"/>
      </rPr>
      <t xml:space="preserve">03 </t>
    </r>
    <r>
      <rPr>
        <sz val="11"/>
        <rFont val="OpenSymbol"/>
        <family val="2"/>
      </rPr>
      <t xml:space="preserve">料號彙總表，</t>
    </r>
    <r>
      <rPr>
        <sz val="11"/>
        <rFont val="微软雅黑"/>
        <family val="0"/>
        <charset val="1"/>
      </rPr>
      <t xml:space="preserve">03 </t>
    </r>
    <r>
      <rPr>
        <sz val="11"/>
        <rFont val="OpenSymbol"/>
        <family val="2"/>
      </rPr>
      <t xml:space="preserve">表有 </t>
    </r>
    <r>
      <rPr>
        <sz val="11"/>
        <rFont val="微软雅黑"/>
        <family val="0"/>
        <charset val="1"/>
      </rPr>
      <t xml:space="preserve">78 </t>
    </r>
    <r>
      <rPr>
        <sz val="11"/>
        <rFont val="OpenSymbol"/>
        <family val="2"/>
      </rPr>
      <t xml:space="preserve">格跟逐日紀錄不同（例：</t>
    </r>
    <r>
      <rPr>
        <sz val="11"/>
        <rFont val="微软雅黑"/>
        <family val="0"/>
        <charset val="1"/>
      </rPr>
      <t xml:space="preserve">W100.X03010145 5 </t>
    </r>
    <r>
      <rPr>
        <sz val="11"/>
        <rFont val="OpenSymbol"/>
        <family val="2"/>
      </rPr>
      <t xml:space="preserve">月逐日 </t>
    </r>
    <r>
      <rPr>
        <sz val="11"/>
        <rFont val="微软雅黑"/>
        <family val="0"/>
        <charset val="1"/>
      </rPr>
      <t xml:space="preserve">26 </t>
    </r>
    <r>
      <rPr>
        <sz val="11"/>
        <rFont val="OpenSymbol"/>
        <family val="2"/>
      </rPr>
      <t xml:space="preserve">台、</t>
    </r>
    <r>
      <rPr>
        <sz val="11"/>
        <rFont val="微软雅黑"/>
        <family val="0"/>
        <charset val="1"/>
      </rPr>
      <t xml:space="preserve">03 </t>
    </r>
    <r>
      <rPr>
        <sz val="11"/>
        <rFont val="OpenSymbol"/>
        <family val="2"/>
      </rPr>
      <t xml:space="preserve">表 </t>
    </r>
    <r>
      <rPr>
        <sz val="11"/>
        <rFont val="微软雅黑"/>
        <family val="0"/>
        <charset val="1"/>
      </rPr>
      <t xml:space="preserve">47 </t>
    </r>
    <r>
      <rPr>
        <sz val="11"/>
        <rFont val="OpenSymbol"/>
        <family val="2"/>
      </rPr>
      <t xml:space="preserve">台），以逐日紀錄為準</t>
    </r>
  </si>
  <si>
    <t xml:space="preserve">不良品收貨率</t>
  </si>
  <si>
    <r>
      <rPr>
        <sz val="11"/>
        <rFont val="OpenSymbol"/>
        <family val="2"/>
      </rPr>
      <t xml:space="preserve">實際收貨不良品 </t>
    </r>
    <r>
      <rPr>
        <sz val="11"/>
        <rFont val="微软雅黑"/>
        <family val="0"/>
        <charset val="1"/>
      </rPr>
      <t xml:space="preserve">÷ </t>
    </r>
    <r>
      <rPr>
        <sz val="11"/>
        <rFont val="OpenSymbol"/>
        <family val="2"/>
      </rPr>
      <t xml:space="preserve">系統退貨。目前超過 </t>
    </r>
    <r>
      <rPr>
        <sz val="11"/>
        <rFont val="微软雅黑"/>
        <family val="0"/>
        <charset val="1"/>
      </rPr>
      <t xml:space="preserve">100%</t>
    </r>
    <r>
      <rPr>
        <sz val="11"/>
        <rFont val="OpenSymbol"/>
        <family val="2"/>
      </rPr>
      <t xml:space="preserve">：倉庫收貨包含所有渠道和銷售退回，系統退貨只含亞馬遜 </t>
    </r>
    <r>
      <rPr>
        <sz val="11"/>
        <rFont val="微软雅黑"/>
        <family val="0"/>
        <charset val="1"/>
      </rPr>
      <t xml:space="preserve">VC/SC</t>
    </r>
    <r>
      <rPr>
        <sz val="11"/>
        <rFont val="OpenSymbol"/>
        <family val="2"/>
      </rPr>
      <t xml:space="preserve">＋</t>
    </r>
    <r>
      <rPr>
        <sz val="11"/>
        <rFont val="微软雅黑"/>
        <family val="0"/>
        <charset val="1"/>
      </rPr>
      <t xml:space="preserve">FK SC</t>
    </r>
    <r>
      <rPr>
        <sz val="11"/>
        <rFont val="OpenSymbol"/>
        <family val="2"/>
      </rPr>
      <t xml:space="preserve">，兩邊範圍不同，口徑待確認。目標 </t>
    </r>
    <r>
      <rPr>
        <sz val="11"/>
        <rFont val="微软雅黑"/>
        <family val="0"/>
        <charset val="1"/>
      </rPr>
      <t xml:space="preserve">90% </t>
    </r>
    <r>
      <rPr>
        <sz val="11"/>
        <rFont val="OpenSymbol"/>
        <family val="2"/>
      </rPr>
      <t xml:space="preserve">取自貴方公式</t>
    </r>
  </si>
  <si>
    <r>
      <rPr>
        <sz val="11"/>
        <rFont val="微软雅黑"/>
        <family val="0"/>
        <charset val="1"/>
      </rPr>
      <t xml:space="preserve">RTVOK</t>
    </r>
    <r>
      <rPr>
        <sz val="11"/>
        <rFont val="OpenSymbol"/>
        <family val="2"/>
      </rPr>
      <t xml:space="preserve">數量（台）</t>
    </r>
  </si>
  <si>
    <r>
      <rPr>
        <sz val="11"/>
        <rFont val="微软雅黑"/>
        <family val="0"/>
        <charset val="1"/>
      </rPr>
      <t xml:space="preserve">06 </t>
    </r>
    <r>
      <rPr>
        <sz val="11"/>
        <rFont val="OpenSymbol"/>
        <family val="2"/>
      </rPr>
      <t xml:space="preserve">逐日紀錄「</t>
    </r>
    <r>
      <rPr>
        <sz val="11"/>
        <rFont val="微软雅黑"/>
        <family val="0"/>
        <charset val="1"/>
      </rPr>
      <t xml:space="preserve">1.A-OK F-OK</t>
    </r>
    <r>
      <rPr>
        <sz val="11"/>
        <rFont val="OpenSymbol"/>
        <family val="2"/>
      </rPr>
      <t xml:space="preserve">」合計</t>
    </r>
  </si>
  <si>
    <r>
      <rPr>
        <sz val="11"/>
        <rFont val="微软雅黑"/>
        <family val="0"/>
        <charset val="1"/>
      </rPr>
      <t xml:space="preserve">RTVNG</t>
    </r>
    <r>
      <rPr>
        <sz val="11"/>
        <rFont val="OpenSymbol"/>
        <family val="2"/>
      </rPr>
      <t xml:space="preserve">數量（台）</t>
    </r>
  </si>
  <si>
    <r>
      <rPr>
        <sz val="11"/>
        <rFont val="微软雅黑"/>
        <family val="0"/>
        <charset val="1"/>
      </rPr>
      <t xml:space="preserve">06 </t>
    </r>
    <r>
      <rPr>
        <sz val="11"/>
        <rFont val="OpenSymbol"/>
        <family val="2"/>
      </rPr>
      <t xml:space="preserve">逐日紀錄「</t>
    </r>
    <r>
      <rPr>
        <sz val="11"/>
        <rFont val="微软雅黑"/>
        <family val="0"/>
        <charset val="1"/>
      </rPr>
      <t xml:space="preserve">2.A-NG F-OK</t>
    </r>
    <r>
      <rPr>
        <sz val="11"/>
        <rFont val="OpenSymbol"/>
        <family val="2"/>
      </rPr>
      <t xml:space="preserve">」＋「</t>
    </r>
    <r>
      <rPr>
        <sz val="11"/>
        <rFont val="微软雅黑"/>
        <family val="0"/>
        <charset val="1"/>
      </rPr>
      <t xml:space="preserve">3.A-OK F-NG</t>
    </r>
    <r>
      <rPr>
        <sz val="11"/>
        <rFont val="OpenSymbol"/>
        <family val="2"/>
      </rPr>
      <t xml:space="preserve">」合計</t>
    </r>
  </si>
  <si>
    <r>
      <rPr>
        <sz val="11"/>
        <rFont val="微软雅黑"/>
        <family val="0"/>
        <charset val="1"/>
      </rPr>
      <t xml:space="preserve">SCRAP</t>
    </r>
    <r>
      <rPr>
        <sz val="11"/>
        <rFont val="OpenSymbol"/>
        <family val="2"/>
      </rPr>
      <t xml:space="preserve">數量（台）</t>
    </r>
  </si>
  <si>
    <r>
      <rPr>
        <sz val="11"/>
        <rFont val="微软雅黑"/>
        <family val="0"/>
        <charset val="1"/>
      </rPr>
      <t xml:space="preserve">06 </t>
    </r>
    <r>
      <rPr>
        <sz val="11"/>
        <rFont val="OpenSymbol"/>
        <family val="2"/>
      </rPr>
      <t xml:space="preserve">逐日紀錄「</t>
    </r>
    <r>
      <rPr>
        <sz val="11"/>
        <rFont val="微软雅黑"/>
        <family val="0"/>
        <charset val="1"/>
      </rPr>
      <t xml:space="preserve">4.A-NG F-NG</t>
    </r>
    <r>
      <rPr>
        <sz val="11"/>
        <rFont val="OpenSymbol"/>
        <family val="2"/>
      </rPr>
      <t xml:space="preserve">」合計</t>
    </r>
  </si>
  <si>
    <t xml:space="preserve">客訴數量（件）</t>
  </si>
  <si>
    <r>
      <rPr>
        <sz val="11"/>
        <rFont val="微软雅黑"/>
        <family val="0"/>
        <charset val="1"/>
      </rPr>
      <t xml:space="preserve">07 </t>
    </r>
    <r>
      <rPr>
        <sz val="11"/>
        <rFont val="OpenSymbol"/>
        <family val="2"/>
      </rPr>
      <t xml:space="preserve">客訴明細只有 </t>
    </r>
    <r>
      <rPr>
        <sz val="11"/>
        <rFont val="微软雅黑"/>
        <family val="0"/>
        <charset val="1"/>
      </rPr>
      <t xml:space="preserve">8 </t>
    </r>
    <r>
      <rPr>
        <sz val="11"/>
        <rFont val="OpenSymbol"/>
        <family val="2"/>
      </rPr>
      <t xml:space="preserve">月（</t>
    </r>
    <r>
      <rPr>
        <sz val="11"/>
        <rFont val="微软雅黑"/>
        <family val="0"/>
        <charset val="1"/>
      </rPr>
      <t xml:space="preserve">80 </t>
    </r>
    <r>
      <rPr>
        <sz val="11"/>
        <rFont val="OpenSymbol"/>
        <family val="2"/>
      </rPr>
      <t xml:space="preserve">件）。貴方 </t>
    </r>
    <r>
      <rPr>
        <sz val="11"/>
        <rFont val="微软雅黑"/>
        <family val="0"/>
        <charset val="1"/>
      </rPr>
      <t xml:space="preserve">220</t>
    </r>
    <r>
      <rPr>
        <sz val="11"/>
        <rFont val="OpenSymbol"/>
        <family val="2"/>
      </rPr>
      <t xml:space="preserve">＝</t>
    </r>
    <r>
      <rPr>
        <sz val="11"/>
        <rFont val="微软雅黑"/>
        <family val="0"/>
        <charset val="1"/>
      </rPr>
      <t xml:space="preserve">7 </t>
    </r>
    <r>
      <rPr>
        <sz val="11"/>
        <rFont val="OpenSymbol"/>
        <family val="2"/>
      </rPr>
      <t xml:space="preserve">月 </t>
    </r>
    <r>
      <rPr>
        <sz val="11"/>
        <rFont val="微软雅黑"/>
        <family val="0"/>
        <charset val="1"/>
      </rPr>
      <t xml:space="preserve">140</t>
    </r>
    <r>
      <rPr>
        <sz val="11"/>
        <rFont val="OpenSymbol"/>
        <family val="2"/>
      </rPr>
      <t xml:space="preserve">＋</t>
    </r>
    <r>
      <rPr>
        <sz val="11"/>
        <rFont val="微软雅黑"/>
        <family val="0"/>
        <charset val="1"/>
      </rPr>
      <t xml:space="preserve">8 </t>
    </r>
    <r>
      <rPr>
        <sz val="11"/>
        <rFont val="OpenSymbol"/>
        <family val="2"/>
      </rPr>
      <t xml:space="preserve">月 </t>
    </r>
    <r>
      <rPr>
        <sz val="11"/>
        <rFont val="微软雅黑"/>
        <family val="0"/>
        <charset val="1"/>
      </rPr>
      <t xml:space="preserve">80</t>
    </r>
    <r>
      <rPr>
        <sz val="11"/>
        <rFont val="OpenSymbol"/>
        <family val="2"/>
      </rPr>
      <t xml:space="preserve">，</t>
    </r>
    <r>
      <rPr>
        <sz val="11"/>
        <rFont val="微软雅黑"/>
        <family val="0"/>
        <charset val="1"/>
      </rPr>
      <t xml:space="preserve">7 </t>
    </r>
    <r>
      <rPr>
        <sz val="11"/>
        <rFont val="OpenSymbol"/>
        <family val="2"/>
      </rPr>
      <t xml:space="preserve">月明細待補</t>
    </r>
  </si>
  <si>
    <t xml:space="preserve">客訴率</t>
  </si>
  <si>
    <r>
      <rPr>
        <sz val="11"/>
        <rFont val="微软雅黑"/>
        <family val="0"/>
        <charset val="1"/>
      </rPr>
      <t xml:space="preserve">8 </t>
    </r>
    <r>
      <rPr>
        <sz val="11"/>
        <rFont val="OpenSymbol"/>
        <family val="2"/>
      </rPr>
      <t xml:space="preserve">月客訴 </t>
    </r>
    <r>
      <rPr>
        <sz val="11"/>
        <rFont val="微软雅黑"/>
        <family val="0"/>
        <charset val="1"/>
      </rPr>
      <t xml:space="preserve">÷ 8 </t>
    </r>
    <r>
      <rPr>
        <sz val="11"/>
        <rFont val="OpenSymbol"/>
        <family val="2"/>
      </rPr>
      <t xml:space="preserve">月總銷量（同一期間）。貴方公式是 </t>
    </r>
    <r>
      <rPr>
        <sz val="11"/>
        <rFont val="微软雅黑"/>
        <family val="0"/>
        <charset val="1"/>
      </rPr>
      <t xml:space="preserve">220 ÷ 5–8 </t>
    </r>
    <r>
      <rPr>
        <sz val="11"/>
        <rFont val="OpenSymbol"/>
        <family val="2"/>
      </rPr>
      <t xml:space="preserve">月總銷量 </t>
    </r>
    <r>
      <rPr>
        <sz val="11"/>
        <rFont val="微软雅黑"/>
        <family val="0"/>
        <charset val="1"/>
      </rPr>
      <t xml:space="preserve">÷ 3</t>
    </r>
    <r>
      <rPr>
        <sz val="11"/>
        <rFont val="OpenSymbol"/>
        <family val="2"/>
      </rPr>
      <t xml:space="preserve">，分子分母期間不同。目標 </t>
    </r>
    <r>
      <rPr>
        <sz val="11"/>
        <rFont val="微软雅黑"/>
        <family val="0"/>
        <charset val="1"/>
      </rPr>
      <t xml:space="preserve">1.5% </t>
    </r>
    <r>
      <rPr>
        <sz val="11"/>
        <rFont val="OpenSymbol"/>
        <family val="2"/>
      </rPr>
      <t xml:space="preserve">取自貴方公式</t>
    </r>
  </si>
  <si>
    <t xml:space="preserve">說明</t>
  </si>
  <si>
    <r>
      <rPr>
        <sz val="11"/>
        <color rgb="FF404040"/>
        <rFont val="微软雅黑"/>
        <family val="0"/>
        <charset val="1"/>
      </rPr>
      <t xml:space="preserve">1. </t>
    </r>
    <r>
      <rPr>
        <sz val="11"/>
        <color rgb="FF404040"/>
        <rFont val="OpenSymbol"/>
        <family val="2"/>
      </rPr>
      <t xml:space="preserve">「數值」由程式從貴方明細加總：亞馬遜用逐料號逐月與 </t>
    </r>
    <r>
      <rPr>
        <sz val="11"/>
        <color rgb="FF404040"/>
        <rFont val="微软雅黑"/>
        <family val="0"/>
        <charset val="1"/>
      </rPr>
      <t xml:space="preserve">VC </t>
    </r>
    <r>
      <rPr>
        <sz val="11"/>
        <color rgb="FF404040"/>
        <rFont val="OpenSymbol"/>
        <family val="2"/>
      </rPr>
      <t xml:space="preserve">退回逐筆、</t>
    </r>
    <r>
      <rPr>
        <sz val="11"/>
        <color rgb="FF404040"/>
        <rFont val="微软雅黑"/>
        <family val="0"/>
        <charset val="1"/>
      </rPr>
      <t xml:space="preserve">Flipkart </t>
    </r>
    <r>
      <rPr>
        <sz val="11"/>
        <color rgb="FF404040"/>
        <rFont val="OpenSymbol"/>
        <family val="2"/>
      </rPr>
      <t xml:space="preserve">用逐單報表、倉庫用逐日分揀、客訴用逐筆紀錄（見「資料來源」頁），不使用貴方手做的彙總頁。</t>
    </r>
  </si>
  <si>
    <r>
      <rPr>
        <sz val="11"/>
        <color rgb="FF404040"/>
        <rFont val="微软雅黑"/>
        <family val="0"/>
        <charset val="1"/>
      </rPr>
      <t xml:space="preserve">2. </t>
    </r>
    <r>
      <rPr>
        <sz val="11"/>
        <color rgb="FF404040"/>
        <rFont val="OpenSymbol"/>
        <family val="2"/>
      </rPr>
      <t xml:space="preserve">黃色格「目標值」請貴方填寫；退貨率 </t>
    </r>
    <r>
      <rPr>
        <sz val="11"/>
        <color rgb="FF404040"/>
        <rFont val="微软雅黑"/>
        <family val="0"/>
        <charset val="1"/>
      </rPr>
      <t xml:space="preserve">8%</t>
    </r>
    <r>
      <rPr>
        <sz val="11"/>
        <color rgb="FF404040"/>
        <rFont val="OpenSymbol"/>
        <family val="2"/>
      </rPr>
      <t xml:space="preserve">、不良品收貨率 </t>
    </r>
    <r>
      <rPr>
        <sz val="11"/>
        <color rgb="FF404040"/>
        <rFont val="微软雅黑"/>
        <family val="0"/>
        <charset val="1"/>
      </rPr>
      <t xml:space="preserve">90%</t>
    </r>
    <r>
      <rPr>
        <sz val="11"/>
        <color rgb="FF404040"/>
        <rFont val="OpenSymbol"/>
        <family val="2"/>
      </rPr>
      <t xml:space="preserve">、客訴率 </t>
    </r>
    <r>
      <rPr>
        <sz val="11"/>
        <color rgb="FF404040"/>
        <rFont val="微软雅黑"/>
        <family val="0"/>
        <charset val="1"/>
      </rPr>
      <t xml:space="preserve">1.5% </t>
    </r>
    <r>
      <rPr>
        <sz val="11"/>
        <color rgb="FF404040"/>
        <rFont val="OpenSymbol"/>
        <family val="2"/>
      </rPr>
      <t xml:space="preserve">先帶入貴方原表公式裡的門檻。</t>
    </r>
  </si>
  <si>
    <r>
      <rPr>
        <sz val="11"/>
        <color rgb="FF404040"/>
        <rFont val="微软雅黑"/>
        <family val="0"/>
        <charset val="1"/>
      </rPr>
      <t xml:space="preserve">3. </t>
    </r>
    <r>
      <rPr>
        <sz val="11"/>
        <color rgb="FF404040"/>
        <rFont val="OpenSymbol"/>
        <family val="2"/>
      </rPr>
      <t xml:space="preserve">環比＝</t>
    </r>
    <r>
      <rPr>
        <sz val="11"/>
        <color rgb="FF404040"/>
        <rFont val="微软雅黑"/>
        <family val="0"/>
        <charset val="1"/>
      </rPr>
      <t xml:space="preserve">8 </t>
    </r>
    <r>
      <rPr>
        <sz val="11"/>
        <color rgb="FF404040"/>
        <rFont val="OpenSymbol"/>
        <family val="2"/>
      </rPr>
      <t xml:space="preserve">月對 </t>
    </r>
    <r>
      <rPr>
        <sz val="11"/>
        <color rgb="FF404040"/>
        <rFont val="微软雅黑"/>
        <family val="0"/>
        <charset val="1"/>
      </rPr>
      <t xml:space="preserve">7 </t>
    </r>
    <r>
      <rPr>
        <sz val="11"/>
        <color rgb="FF404040"/>
        <rFont val="OpenSymbol"/>
        <family val="2"/>
      </rPr>
      <t xml:space="preserve">月；比率類指標不算環比（與貴方原表相同顯示「</t>
    </r>
    <r>
      <rPr>
        <sz val="11"/>
        <color rgb="FF404040"/>
        <rFont val="微软雅黑"/>
        <family val="0"/>
        <charset val="1"/>
      </rPr>
      <t xml:space="preserve">-</t>
    </r>
    <r>
      <rPr>
        <sz val="11"/>
        <color rgb="FF404040"/>
        <rFont val="OpenSymbol"/>
        <family val="2"/>
      </rPr>
      <t xml:space="preserve">」）。同比需要 </t>
    </r>
    <r>
      <rPr>
        <sz val="11"/>
        <color rgb="FF404040"/>
        <rFont val="微软雅黑"/>
        <family val="0"/>
        <charset val="1"/>
      </rPr>
      <t xml:space="preserve">2025 </t>
    </r>
    <r>
      <rPr>
        <sz val="11"/>
        <color rgb="FF404040"/>
        <rFont val="OpenSymbol"/>
        <family val="2"/>
      </rPr>
      <t xml:space="preserve">年同期的銷量、退貨、分揀資料。</t>
    </r>
  </si>
  <si>
    <r>
      <rPr>
        <sz val="11"/>
        <color rgb="FF404040"/>
        <rFont val="微软雅黑"/>
        <family val="0"/>
        <charset val="1"/>
      </rPr>
      <t xml:space="preserve">4. </t>
    </r>
    <r>
      <rPr>
        <sz val="11"/>
        <color rgb="FF404040"/>
        <rFont val="OpenSymbol"/>
        <family val="2"/>
      </rPr>
      <t xml:space="preserve">「達成率」：越高越好的指標＝數值 </t>
    </r>
    <r>
      <rPr>
        <sz val="11"/>
        <color rgb="FF404040"/>
        <rFont val="微软雅黑"/>
        <family val="0"/>
        <charset val="1"/>
      </rPr>
      <t xml:space="preserve">÷ </t>
    </r>
    <r>
      <rPr>
        <sz val="11"/>
        <color rgb="FF404040"/>
        <rFont val="OpenSymbol"/>
        <family val="2"/>
      </rPr>
      <t xml:space="preserve">目標；越低越好的指標（退貨、不良、客訴）＝目標 </t>
    </r>
    <r>
      <rPr>
        <sz val="11"/>
        <color rgb="FF404040"/>
        <rFont val="微软雅黑"/>
        <family val="0"/>
        <charset val="1"/>
      </rPr>
      <t xml:space="preserve">÷ </t>
    </r>
    <r>
      <rPr>
        <sz val="11"/>
        <color rgb="FF404040"/>
        <rFont val="OpenSymbol"/>
        <family val="2"/>
      </rPr>
      <t xml:space="preserve">數值。</t>
    </r>
  </si>
  <si>
    <r>
      <rPr>
        <sz val="11"/>
        <color rgb="FF404040"/>
        <rFont val="微软雅黑"/>
        <family val="0"/>
        <charset val="1"/>
      </rPr>
      <t xml:space="preserve">5. </t>
    </r>
    <r>
      <rPr>
        <sz val="11"/>
        <color rgb="FF404040"/>
        <rFont val="OpenSymbol"/>
        <family val="2"/>
      </rPr>
      <t xml:space="preserve">「貴方原表數值」照抄貴方 </t>
    </r>
    <r>
      <rPr>
        <sz val="11"/>
        <color rgb="FF404040"/>
        <rFont val="微软雅黑"/>
        <family val="0"/>
        <charset val="1"/>
      </rPr>
      <t xml:space="preserve">00 RMA</t>
    </r>
    <r>
      <rPr>
        <sz val="11"/>
        <color rgb="FF404040"/>
        <rFont val="OpenSymbol"/>
        <family val="2"/>
      </rPr>
      <t xml:space="preserve">闭环分析总览；「差異」＝我們的數值 − 貴方數值。差異原因見最右欄。</t>
    </r>
  </si>
  <si>
    <r>
      <rPr>
        <sz val="11"/>
        <color rgb="FF404040"/>
        <rFont val="微软雅黑"/>
        <family val="0"/>
        <charset val="1"/>
      </rPr>
      <t xml:space="preserve">6. </t>
    </r>
    <r>
      <rPr>
        <sz val="11"/>
        <color rgb="FF404040"/>
        <rFont val="OpenSymbol"/>
        <family val="2"/>
      </rPr>
      <t xml:space="preserve">「資料未齊」：該指標缺 </t>
    </r>
    <r>
      <rPr>
        <sz val="11"/>
        <color rgb="FF404040"/>
        <rFont val="微软雅黑"/>
        <family val="0"/>
        <charset val="1"/>
      </rPr>
      <t xml:space="preserve">Flipkart 5–7 </t>
    </r>
    <r>
      <rPr>
        <sz val="11"/>
        <color rgb="FF404040"/>
        <rFont val="OpenSymbol"/>
        <family val="2"/>
      </rPr>
      <t xml:space="preserve">月其他渠道或 </t>
    </r>
    <r>
      <rPr>
        <sz val="11"/>
        <color rgb="FF404040"/>
        <rFont val="微软雅黑"/>
        <family val="0"/>
        <charset val="1"/>
      </rPr>
      <t xml:space="preserve">7 </t>
    </r>
    <r>
      <rPr>
        <sz val="11"/>
        <color rgb="FF404040"/>
        <rFont val="OpenSymbol"/>
        <family val="2"/>
      </rPr>
      <t xml:space="preserve">月客訴等資料（見「待補資料」頁），補齊前不判定達標與否。總銷量、系統退貨的環比也先不算：</t>
    </r>
    <r>
      <rPr>
        <sz val="11"/>
        <color rgb="FF404040"/>
        <rFont val="微软雅黑"/>
        <family val="0"/>
        <charset val="1"/>
      </rPr>
      <t xml:space="preserve">7 </t>
    </r>
    <r>
      <rPr>
        <sz val="11"/>
        <color rgb="FF404040"/>
        <rFont val="OpenSymbol"/>
        <family val="2"/>
      </rPr>
      <t xml:space="preserve">月 </t>
    </r>
    <r>
      <rPr>
        <sz val="11"/>
        <color rgb="FF404040"/>
        <rFont val="微软雅黑"/>
        <family val="0"/>
        <charset val="1"/>
      </rPr>
      <t xml:space="preserve">Flipkart </t>
    </r>
    <r>
      <rPr>
        <sz val="11"/>
        <color rgb="FF404040"/>
        <rFont val="OpenSymbol"/>
        <family val="2"/>
      </rPr>
      <t xml:space="preserve">只有總銷量（沒扣取消、沒有退貨數），</t>
    </r>
    <r>
      <rPr>
        <sz val="11"/>
        <color rgb="FF404040"/>
        <rFont val="微软雅黑"/>
        <family val="0"/>
        <charset val="1"/>
      </rPr>
      <t xml:space="preserve">8 </t>
    </r>
    <r>
      <rPr>
        <sz val="11"/>
        <color rgb="FF404040"/>
        <rFont val="OpenSymbol"/>
        <family val="2"/>
      </rPr>
      <t xml:space="preserve">月是淨銷量＋退貨，兩個月算法不同，比出來的漲跌不是真的趨勢。</t>
    </r>
  </si>
  <si>
    <t xml:space="preserve">資料來源：每月數字由程式從貴方明細表加總（藍字＝輸入值；灰底「對照」列是貴方自己的彙總頁，只用來比對）</t>
  </si>
  <si>
    <t xml:space="preserve">項目</t>
  </si>
  <si>
    <r>
      <rPr>
        <b val="true"/>
        <sz val="11"/>
        <color rgb="FFFFFFFF"/>
        <rFont val="微软雅黑"/>
        <family val="0"/>
        <charset val="1"/>
      </rPr>
      <t xml:space="preserve">5</t>
    </r>
    <r>
      <rPr>
        <b val="true"/>
        <sz val="11"/>
        <color rgb="FFFFFFFF"/>
        <rFont val="OpenSymbol"/>
        <family val="2"/>
      </rPr>
      <t xml:space="preserve">月</t>
    </r>
  </si>
  <si>
    <r>
      <rPr>
        <b val="true"/>
        <sz val="11"/>
        <color rgb="FFFFFFFF"/>
        <rFont val="微软雅黑"/>
        <family val="0"/>
        <charset val="1"/>
      </rPr>
      <t xml:space="preserve">6</t>
    </r>
    <r>
      <rPr>
        <b val="true"/>
        <sz val="11"/>
        <color rgb="FFFFFFFF"/>
        <rFont val="OpenSymbol"/>
        <family val="2"/>
      </rPr>
      <t xml:space="preserve">月</t>
    </r>
  </si>
  <si>
    <r>
      <rPr>
        <b val="true"/>
        <sz val="11"/>
        <color rgb="FFFFFFFF"/>
        <rFont val="微软雅黑"/>
        <family val="0"/>
        <charset val="1"/>
      </rPr>
      <t xml:space="preserve">7</t>
    </r>
    <r>
      <rPr>
        <b val="true"/>
        <sz val="11"/>
        <color rgb="FFFFFFFF"/>
        <rFont val="OpenSymbol"/>
        <family val="2"/>
      </rPr>
      <t xml:space="preserve">月</t>
    </r>
  </si>
  <si>
    <r>
      <rPr>
        <b val="true"/>
        <sz val="11"/>
        <color rgb="FFFFFFFF"/>
        <rFont val="微软雅黑"/>
        <family val="0"/>
        <charset val="1"/>
      </rPr>
      <t xml:space="preserve">8</t>
    </r>
    <r>
      <rPr>
        <b val="true"/>
        <sz val="11"/>
        <color rgb="FFFFFFFF"/>
        <rFont val="OpenSymbol"/>
        <family val="2"/>
      </rPr>
      <t xml:space="preserve">月</t>
    </r>
  </si>
  <si>
    <r>
      <rPr>
        <b val="true"/>
        <sz val="11"/>
        <color rgb="FFFFFFFF"/>
        <rFont val="微软雅黑"/>
        <family val="0"/>
        <charset val="1"/>
      </rPr>
      <t xml:space="preserve">5–8</t>
    </r>
    <r>
      <rPr>
        <b val="true"/>
        <sz val="11"/>
        <color rgb="FFFFFFFF"/>
        <rFont val="OpenSymbol"/>
        <family val="2"/>
      </rPr>
      <t xml:space="preserve">月合計</t>
    </r>
  </si>
  <si>
    <t xml:space="preserve">來源（貴方檔案的工作表）</t>
  </si>
  <si>
    <t xml:space="preserve">亞馬遜 銷量</t>
  </si>
  <si>
    <r>
      <rPr>
        <sz val="11"/>
        <color rgb="FF595959"/>
        <rFont val="微软雅黑"/>
        <family val="0"/>
        <charset val="1"/>
      </rPr>
      <t xml:space="preserve">5–7 </t>
    </r>
    <r>
      <rPr>
        <sz val="11"/>
        <color rgb="FF595959"/>
        <rFont val="OpenSymbol"/>
        <family val="2"/>
      </rPr>
      <t xml:space="preserve">月：</t>
    </r>
    <r>
      <rPr>
        <sz val="11"/>
        <color rgb="FF595959"/>
        <rFont val="微软雅黑"/>
        <family val="0"/>
        <charset val="1"/>
      </rPr>
      <t xml:space="preserve">01-2 </t>
    </r>
    <r>
      <rPr>
        <sz val="11"/>
        <color rgb="FF595959"/>
        <rFont val="OpenSymbol"/>
        <family val="2"/>
      </rPr>
      <t xml:space="preserve">逐料號逐月「销量」（</t>
    </r>
    <r>
      <rPr>
        <sz val="11"/>
        <color rgb="FF595959"/>
        <rFont val="微软雅黑"/>
        <family val="0"/>
        <charset val="1"/>
      </rPr>
      <t xml:space="preserve">SC</t>
    </r>
    <r>
      <rPr>
        <sz val="11"/>
        <color rgb="FF595959"/>
        <rFont val="OpenSymbol"/>
        <family val="2"/>
      </rPr>
      <t xml:space="preserve">＋</t>
    </r>
    <r>
      <rPr>
        <sz val="11"/>
        <color rgb="FF595959"/>
        <rFont val="微软雅黑"/>
        <family val="0"/>
        <charset val="1"/>
      </rPr>
      <t xml:space="preserve">VC</t>
    </r>
    <r>
      <rPr>
        <sz val="11"/>
        <color rgb="FF595959"/>
        <rFont val="OpenSymbol"/>
        <family val="2"/>
      </rPr>
      <t xml:space="preserve">）；</t>
    </r>
    <r>
      <rPr>
        <sz val="11"/>
        <color rgb="FF595959"/>
        <rFont val="微软雅黑"/>
        <family val="0"/>
        <charset val="1"/>
      </rPr>
      <t xml:space="preserve">8 </t>
    </r>
    <r>
      <rPr>
        <sz val="11"/>
        <color rgb="FF595959"/>
        <rFont val="OpenSymbol"/>
        <family val="2"/>
      </rPr>
      <t xml:space="preserve">月：</t>
    </r>
    <r>
      <rPr>
        <sz val="11"/>
        <color rgb="FF595959"/>
        <rFont val="微软雅黑"/>
        <family val="0"/>
        <charset val="1"/>
      </rPr>
      <t xml:space="preserve">01-3 </t>
    </r>
    <r>
      <rPr>
        <sz val="11"/>
        <color rgb="FF595959"/>
        <rFont val="OpenSymbol"/>
        <family val="2"/>
      </rPr>
      <t xml:space="preserve">逐料號「销量」</t>
    </r>
  </si>
  <si>
    <r>
      <rPr>
        <sz val="11"/>
        <rFont val="OpenSymbol"/>
        <family val="2"/>
      </rPr>
      <t xml:space="preserve">亞馬遜 </t>
    </r>
    <r>
      <rPr>
        <sz val="11"/>
        <rFont val="微软雅黑"/>
        <family val="0"/>
        <charset val="1"/>
      </rPr>
      <t xml:space="preserve">VC</t>
    </r>
    <r>
      <rPr>
        <sz val="11"/>
        <rFont val="OpenSymbol"/>
        <family val="2"/>
      </rPr>
      <t xml:space="preserve">退回</t>
    </r>
  </si>
  <si>
    <r>
      <rPr>
        <sz val="11"/>
        <color rgb="FF595959"/>
        <rFont val="微软雅黑"/>
        <family val="0"/>
        <charset val="1"/>
      </rPr>
      <t xml:space="preserve">5–7 </t>
    </r>
    <r>
      <rPr>
        <sz val="11"/>
        <color rgb="FF595959"/>
        <rFont val="OpenSymbol"/>
        <family val="2"/>
      </rPr>
      <t xml:space="preserve">月：</t>
    </r>
    <r>
      <rPr>
        <sz val="11"/>
        <color rgb="FF595959"/>
        <rFont val="微软雅黑"/>
        <family val="0"/>
        <charset val="1"/>
      </rPr>
      <t xml:space="preserve">f002</t>
    </r>
    <r>
      <rPr>
        <sz val="11"/>
        <color rgb="FF595959"/>
        <rFont val="OpenSymbol"/>
        <family val="2"/>
      </rPr>
      <t xml:space="preserve">「</t>
    </r>
    <r>
      <rPr>
        <sz val="11"/>
        <color rgb="FF595959"/>
        <rFont val="微软雅黑"/>
        <family val="0"/>
        <charset val="1"/>
      </rPr>
      <t xml:space="preserve">VC</t>
    </r>
    <r>
      <rPr>
        <sz val="11"/>
        <color rgb="FF595959"/>
        <rFont val="OpenSymbol"/>
        <family val="2"/>
      </rPr>
      <t xml:space="preserve">退回数据」逐筆，</t>
    </r>
    <r>
      <rPr>
        <sz val="11"/>
        <color rgb="FF595959"/>
        <rFont val="微软雅黑"/>
        <family val="0"/>
        <charset val="1"/>
      </rPr>
      <t xml:space="preserve">Reason</t>
    </r>
    <r>
      <rPr>
        <sz val="11"/>
        <color rgb="FF595959"/>
        <rFont val="OpenSymbol"/>
        <family val="2"/>
      </rPr>
      <t xml:space="preserve">＝</t>
    </r>
    <r>
      <rPr>
        <sz val="11"/>
        <color rgb="FF595959"/>
        <rFont val="微软雅黑"/>
        <family val="0"/>
        <charset val="1"/>
      </rPr>
      <t xml:space="preserve">Defective</t>
    </r>
    <r>
      <rPr>
        <sz val="11"/>
        <color rgb="FF595959"/>
        <rFont val="OpenSymbol"/>
        <family val="2"/>
      </rPr>
      <t xml:space="preserve">；</t>
    </r>
    <r>
      <rPr>
        <sz val="11"/>
        <color rgb="FF595959"/>
        <rFont val="微软雅黑"/>
        <family val="0"/>
        <charset val="1"/>
      </rPr>
      <t xml:space="preserve">8 </t>
    </r>
    <r>
      <rPr>
        <sz val="11"/>
        <color rgb="FF595959"/>
        <rFont val="OpenSymbol"/>
        <family val="2"/>
      </rPr>
      <t xml:space="preserve">月：</t>
    </r>
    <r>
      <rPr>
        <sz val="11"/>
        <color rgb="FF595959"/>
        <rFont val="微软雅黑"/>
        <family val="0"/>
        <charset val="1"/>
      </rPr>
      <t xml:space="preserve">01-3</t>
    </r>
    <r>
      <rPr>
        <sz val="11"/>
        <color rgb="FF595959"/>
        <rFont val="OpenSymbol"/>
        <family val="2"/>
      </rPr>
      <t xml:space="preserve">「</t>
    </r>
    <r>
      <rPr>
        <sz val="11"/>
        <color rgb="FF595959"/>
        <rFont val="微软雅黑"/>
        <family val="0"/>
        <charset val="1"/>
      </rPr>
      <t xml:space="preserve">VC</t>
    </r>
    <r>
      <rPr>
        <sz val="11"/>
        <color rgb="FF595959"/>
        <rFont val="OpenSymbol"/>
        <family val="2"/>
      </rPr>
      <t xml:space="preserve">退回量</t>
    </r>
    <r>
      <rPr>
        <sz val="11"/>
        <color rgb="FF595959"/>
        <rFont val="微软雅黑"/>
        <family val="0"/>
        <charset val="1"/>
      </rPr>
      <t xml:space="preserve">-Defective</t>
    </r>
    <r>
      <rPr>
        <sz val="11"/>
        <color rgb="FF595959"/>
        <rFont val="OpenSymbol"/>
        <family val="2"/>
      </rPr>
      <t xml:space="preserve">」</t>
    </r>
  </si>
  <si>
    <r>
      <rPr>
        <sz val="11"/>
        <rFont val="OpenSymbol"/>
        <family val="2"/>
      </rPr>
      <t xml:space="preserve">亞馬遜 </t>
    </r>
    <r>
      <rPr>
        <sz val="11"/>
        <rFont val="微软雅黑"/>
        <family val="0"/>
        <charset val="1"/>
      </rPr>
      <t xml:space="preserve">SC</t>
    </r>
    <r>
      <rPr>
        <sz val="11"/>
        <rFont val="OpenSymbol"/>
        <family val="2"/>
      </rPr>
      <t xml:space="preserve">退回</t>
    </r>
  </si>
  <si>
    <r>
      <rPr>
        <sz val="11"/>
        <color rgb="FF595959"/>
        <rFont val="微软雅黑"/>
        <family val="0"/>
        <charset val="1"/>
      </rPr>
      <t xml:space="preserve">5–7 </t>
    </r>
    <r>
      <rPr>
        <sz val="11"/>
        <color rgb="FF595959"/>
        <rFont val="OpenSymbol"/>
        <family val="2"/>
      </rPr>
      <t xml:space="preserve">月：</t>
    </r>
    <r>
      <rPr>
        <sz val="11"/>
        <color rgb="FF595959"/>
        <rFont val="微软雅黑"/>
        <family val="0"/>
        <charset val="1"/>
      </rPr>
      <t xml:space="preserve">f002</t>
    </r>
    <r>
      <rPr>
        <sz val="11"/>
        <color rgb="FF595959"/>
        <rFont val="OpenSymbol"/>
        <family val="2"/>
      </rPr>
      <t xml:space="preserve">「总览」逐料號「</t>
    </r>
    <r>
      <rPr>
        <sz val="11"/>
        <color rgb="FF595959"/>
        <rFont val="微软雅黑"/>
        <family val="0"/>
        <charset val="1"/>
      </rPr>
      <t xml:space="preserve">SC</t>
    </r>
    <r>
      <rPr>
        <sz val="11"/>
        <color rgb="FF595959"/>
        <rFont val="OpenSymbol"/>
        <family val="2"/>
      </rPr>
      <t xml:space="preserve">已退回数量」；</t>
    </r>
    <r>
      <rPr>
        <sz val="11"/>
        <color rgb="FF595959"/>
        <rFont val="微软雅黑"/>
        <family val="0"/>
        <charset val="1"/>
      </rPr>
      <t xml:space="preserve">8 </t>
    </r>
    <r>
      <rPr>
        <sz val="11"/>
        <color rgb="FF595959"/>
        <rFont val="OpenSymbol"/>
        <family val="2"/>
      </rPr>
      <t xml:space="preserve">月：</t>
    </r>
    <r>
      <rPr>
        <sz val="11"/>
        <color rgb="FF595959"/>
        <rFont val="微软雅黑"/>
        <family val="0"/>
        <charset val="1"/>
      </rPr>
      <t xml:space="preserve">01-3</t>
    </r>
    <r>
      <rPr>
        <sz val="11"/>
        <color rgb="FF595959"/>
        <rFont val="OpenSymbol"/>
        <family val="2"/>
      </rPr>
      <t xml:space="preserve">「</t>
    </r>
    <r>
      <rPr>
        <sz val="11"/>
        <color rgb="FF595959"/>
        <rFont val="微软雅黑"/>
        <family val="0"/>
        <charset val="1"/>
      </rPr>
      <t xml:space="preserve">SC</t>
    </r>
    <r>
      <rPr>
        <sz val="11"/>
        <color rgb="FF595959"/>
        <rFont val="OpenSymbol"/>
        <family val="2"/>
      </rPr>
      <t xml:space="preserve">已退回数量」</t>
    </r>
  </si>
  <si>
    <r>
      <rPr>
        <sz val="11"/>
        <rFont val="微软雅黑"/>
        <family val="0"/>
        <charset val="1"/>
      </rPr>
      <t xml:space="preserve">Flipkart SC </t>
    </r>
    <r>
      <rPr>
        <sz val="11"/>
        <rFont val="OpenSymbol"/>
        <family val="2"/>
      </rPr>
      <t xml:space="preserve">銷量</t>
    </r>
  </si>
  <si>
    <r>
      <rPr>
        <sz val="11"/>
        <color rgb="FF595959"/>
        <rFont val="微软雅黑"/>
        <family val="0"/>
        <charset val="1"/>
      </rPr>
      <t xml:space="preserve">5–6 </t>
    </r>
    <r>
      <rPr>
        <sz val="11"/>
        <color rgb="FF595959"/>
        <rFont val="OpenSymbol"/>
        <family val="2"/>
      </rPr>
      <t xml:space="preserve">月：</t>
    </r>
    <r>
      <rPr>
        <sz val="11"/>
        <color rgb="FF595959"/>
        <rFont val="微软雅黑"/>
        <family val="0"/>
        <charset val="1"/>
      </rPr>
      <t xml:space="preserve">02-2 </t>
    </r>
    <r>
      <rPr>
        <sz val="11"/>
        <color rgb="FF595959"/>
        <rFont val="OpenSymbol"/>
        <family val="2"/>
      </rPr>
      <t xml:space="preserve">逐單 </t>
    </r>
    <r>
      <rPr>
        <sz val="11"/>
        <color rgb="FF595959"/>
        <rFont val="微软雅黑"/>
        <family val="0"/>
        <charset val="1"/>
      </rPr>
      <t xml:space="preserve">Gross Units − Cancellation Units</t>
    </r>
    <r>
      <rPr>
        <sz val="11"/>
        <color rgb="FF595959"/>
        <rFont val="OpenSymbol"/>
        <family val="2"/>
      </rPr>
      <t xml:space="preserve">；</t>
    </r>
    <r>
      <rPr>
        <sz val="11"/>
        <color rgb="FF595959"/>
        <rFont val="微软雅黑"/>
        <family val="0"/>
        <charset val="1"/>
      </rPr>
      <t xml:space="preserve">7 </t>
    </r>
    <r>
      <rPr>
        <sz val="11"/>
        <color rgb="FF595959"/>
        <rFont val="OpenSymbol"/>
        <family val="2"/>
      </rPr>
      <t xml:space="preserve">月：</t>
    </r>
    <r>
      <rPr>
        <sz val="11"/>
        <color rgb="FF595959"/>
        <rFont val="微软雅黑"/>
        <family val="0"/>
        <charset val="1"/>
      </rPr>
      <t xml:space="preserve">02-3 gross sale units</t>
    </r>
    <r>
      <rPr>
        <sz val="11"/>
        <color rgb="FF595959"/>
        <rFont val="OpenSymbol"/>
        <family val="2"/>
      </rPr>
      <t xml:space="preserve">（沒有取消數）；</t>
    </r>
    <r>
      <rPr>
        <sz val="11"/>
        <color rgb="FF595959"/>
        <rFont val="微软雅黑"/>
        <family val="0"/>
        <charset val="1"/>
      </rPr>
      <t xml:space="preserve">8 </t>
    </r>
    <r>
      <rPr>
        <sz val="11"/>
        <color rgb="FF595959"/>
        <rFont val="OpenSymbol"/>
        <family val="2"/>
      </rPr>
      <t xml:space="preserve">月：</t>
    </r>
    <r>
      <rPr>
        <sz val="11"/>
        <color rgb="FF595959"/>
        <rFont val="微软雅黑"/>
        <family val="0"/>
        <charset val="1"/>
      </rPr>
      <t xml:space="preserve">02-4</t>
    </r>
    <r>
      <rPr>
        <sz val="11"/>
        <color rgb="FF595959"/>
        <rFont val="OpenSymbol"/>
        <family val="2"/>
      </rPr>
      <t xml:space="preserve">「销量」</t>
    </r>
  </si>
  <si>
    <r>
      <rPr>
        <sz val="11"/>
        <rFont val="微软雅黑"/>
        <family val="0"/>
        <charset val="1"/>
      </rPr>
      <t xml:space="preserve">Flipkart SC </t>
    </r>
    <r>
      <rPr>
        <sz val="11"/>
        <rFont val="OpenSymbol"/>
        <family val="2"/>
      </rPr>
      <t xml:space="preserve">退回</t>
    </r>
  </si>
  <si>
    <r>
      <rPr>
        <sz val="11"/>
        <color rgb="FF595959"/>
        <rFont val="微软雅黑"/>
        <family val="0"/>
        <charset val="1"/>
      </rPr>
      <t xml:space="preserve">5–6 </t>
    </r>
    <r>
      <rPr>
        <sz val="11"/>
        <color rgb="FF595959"/>
        <rFont val="OpenSymbol"/>
        <family val="2"/>
      </rPr>
      <t xml:space="preserve">月：</t>
    </r>
    <r>
      <rPr>
        <sz val="11"/>
        <color rgb="FF595959"/>
        <rFont val="微软雅黑"/>
        <family val="0"/>
        <charset val="1"/>
      </rPr>
      <t xml:space="preserve">02-2 return report </t>
    </r>
    <r>
      <rPr>
        <sz val="11"/>
        <color rgb="FF595959"/>
        <rFont val="OpenSymbol"/>
        <family val="2"/>
      </rPr>
      <t xml:space="preserve">逐單 </t>
    </r>
    <r>
      <rPr>
        <sz val="11"/>
        <color rgb="FF595959"/>
        <rFont val="微软雅黑"/>
        <family val="0"/>
        <charset val="1"/>
      </rPr>
      <t xml:space="preserve">Return Units</t>
    </r>
    <r>
      <rPr>
        <sz val="11"/>
        <color rgb="FF595959"/>
        <rFont val="OpenSymbol"/>
        <family val="2"/>
      </rPr>
      <t xml:space="preserve">；</t>
    </r>
    <r>
      <rPr>
        <sz val="11"/>
        <color rgb="FF595959"/>
        <rFont val="微软雅黑"/>
        <family val="0"/>
        <charset val="1"/>
      </rPr>
      <t xml:space="preserve">7 </t>
    </r>
    <r>
      <rPr>
        <sz val="11"/>
        <color rgb="FF595959"/>
        <rFont val="OpenSymbol"/>
        <family val="2"/>
      </rPr>
      <t xml:space="preserve">月：</t>
    </r>
    <r>
      <rPr>
        <sz val="11"/>
        <color rgb="FF595959"/>
        <rFont val="微软雅黑"/>
        <family val="0"/>
        <charset val="1"/>
      </rPr>
      <t xml:space="preserve">02-3 </t>
    </r>
    <r>
      <rPr>
        <sz val="11"/>
        <color rgb="FF595959"/>
        <rFont val="OpenSymbol"/>
        <family val="2"/>
      </rPr>
      <t xml:space="preserve">沒有退貨數；</t>
    </r>
    <r>
      <rPr>
        <sz val="11"/>
        <color rgb="FF595959"/>
        <rFont val="微软雅黑"/>
        <family val="0"/>
        <charset val="1"/>
      </rPr>
      <t xml:space="preserve">8 </t>
    </r>
    <r>
      <rPr>
        <sz val="11"/>
        <color rgb="FF595959"/>
        <rFont val="OpenSymbol"/>
        <family val="2"/>
      </rPr>
      <t xml:space="preserve">月：</t>
    </r>
    <r>
      <rPr>
        <sz val="11"/>
        <color rgb="FF595959"/>
        <rFont val="微软雅黑"/>
        <family val="0"/>
        <charset val="1"/>
      </rPr>
      <t xml:space="preserve">02-4</t>
    </r>
    <r>
      <rPr>
        <sz val="11"/>
        <color rgb="FF595959"/>
        <rFont val="OpenSymbol"/>
        <family val="2"/>
      </rPr>
      <t xml:space="preserve">「退回」</t>
    </r>
  </si>
  <si>
    <r>
      <rPr>
        <sz val="11"/>
        <rFont val="OpenSymbol"/>
        <family val="2"/>
      </rPr>
      <t xml:space="preserve">分揀 </t>
    </r>
    <r>
      <rPr>
        <sz val="11"/>
        <rFont val="微软雅黑"/>
        <family val="0"/>
        <charset val="1"/>
      </rPr>
      <t xml:space="preserve">RTVOK</t>
    </r>
    <r>
      <rPr>
        <sz val="11"/>
        <rFont val="OpenSymbol"/>
        <family val="2"/>
      </rPr>
      <t xml:space="preserve">（</t>
    </r>
    <r>
      <rPr>
        <sz val="11"/>
        <rFont val="微软雅黑"/>
        <family val="0"/>
        <charset val="1"/>
      </rPr>
      <t xml:space="preserve">1.A-OK F-OK</t>
    </r>
    <r>
      <rPr>
        <sz val="11"/>
        <rFont val="OpenSymbol"/>
        <family val="2"/>
      </rPr>
      <t xml:space="preserve">）</t>
    </r>
  </si>
  <si>
    <r>
      <rPr>
        <sz val="11"/>
        <color rgb="FF595959"/>
        <rFont val="微软雅黑"/>
        <family val="0"/>
        <charset val="1"/>
      </rPr>
      <t xml:space="preserve">06 Aug Daily clearance </t>
    </r>
    <r>
      <rPr>
        <sz val="11"/>
        <color rgb="FF595959"/>
        <rFont val="OpenSymbol"/>
        <family val="2"/>
      </rPr>
      <t xml:space="preserve">逐日紀錄 </t>
    </r>
    <r>
      <rPr>
        <sz val="11"/>
        <color rgb="FF595959"/>
        <rFont val="微软雅黑"/>
        <family val="0"/>
        <charset val="1"/>
      </rPr>
      <t xml:space="preserve">3887 </t>
    </r>
    <r>
      <rPr>
        <sz val="11"/>
        <color rgb="FF595959"/>
        <rFont val="OpenSymbol"/>
        <family val="2"/>
      </rPr>
      <t xml:space="preserve">列（實際是 </t>
    </r>
    <r>
      <rPr>
        <sz val="11"/>
        <color rgb="FF595959"/>
        <rFont val="微软雅黑"/>
        <family val="0"/>
        <charset val="1"/>
      </rPr>
      <t xml:space="preserve">5–8 </t>
    </r>
    <r>
      <rPr>
        <sz val="11"/>
        <color rgb="FF595959"/>
        <rFont val="OpenSymbol"/>
        <family val="2"/>
      </rPr>
      <t xml:space="preserve">月），依 </t>
    </r>
    <r>
      <rPr>
        <sz val="11"/>
        <color rgb="FF595959"/>
        <rFont val="微软雅黑"/>
        <family val="0"/>
        <charset val="1"/>
      </rPr>
      <t xml:space="preserve">Date </t>
    </r>
    <r>
      <rPr>
        <sz val="11"/>
        <color rgb="FF595959"/>
        <rFont val="OpenSymbol"/>
        <family val="2"/>
      </rPr>
      <t xml:space="preserve">欄月份加總</t>
    </r>
  </si>
  <si>
    <r>
      <rPr>
        <sz val="11"/>
        <rFont val="OpenSymbol"/>
        <family val="2"/>
      </rPr>
      <t xml:space="preserve">分揀 </t>
    </r>
    <r>
      <rPr>
        <sz val="11"/>
        <rFont val="微软雅黑"/>
        <family val="0"/>
        <charset val="1"/>
      </rPr>
      <t xml:space="preserve">A-NG&amp;F-OK</t>
    </r>
    <r>
      <rPr>
        <sz val="11"/>
        <rFont val="OpenSymbol"/>
        <family val="2"/>
      </rPr>
      <t xml:space="preserve">（</t>
    </r>
    <r>
      <rPr>
        <sz val="11"/>
        <rFont val="微软雅黑"/>
        <family val="0"/>
        <charset val="1"/>
      </rPr>
      <t xml:space="preserve">2</t>
    </r>
    <r>
      <rPr>
        <sz val="11"/>
        <rFont val="OpenSymbol"/>
        <family val="2"/>
      </rPr>
      <t xml:space="preserve">）</t>
    </r>
  </si>
  <si>
    <t xml:space="preserve">同上</t>
  </si>
  <si>
    <r>
      <rPr>
        <sz val="11"/>
        <rFont val="OpenSymbol"/>
        <family val="2"/>
      </rPr>
      <t xml:space="preserve">分揀 </t>
    </r>
    <r>
      <rPr>
        <sz val="11"/>
        <rFont val="微软雅黑"/>
        <family val="0"/>
        <charset val="1"/>
      </rPr>
      <t xml:space="preserve">A-OK&amp;F-NG</t>
    </r>
    <r>
      <rPr>
        <sz val="11"/>
        <rFont val="OpenSymbol"/>
        <family val="2"/>
      </rPr>
      <t xml:space="preserve">（</t>
    </r>
    <r>
      <rPr>
        <sz val="11"/>
        <rFont val="微软雅黑"/>
        <family val="0"/>
        <charset val="1"/>
      </rPr>
      <t xml:space="preserve">3</t>
    </r>
    <r>
      <rPr>
        <sz val="11"/>
        <rFont val="OpenSymbol"/>
        <family val="2"/>
      </rPr>
      <t xml:space="preserve">）</t>
    </r>
  </si>
  <si>
    <r>
      <rPr>
        <sz val="11"/>
        <rFont val="OpenSymbol"/>
        <family val="2"/>
      </rPr>
      <t xml:space="preserve">分揀 </t>
    </r>
    <r>
      <rPr>
        <sz val="11"/>
        <rFont val="微软雅黑"/>
        <family val="0"/>
        <charset val="1"/>
      </rPr>
      <t xml:space="preserve">SCRAP</t>
    </r>
    <r>
      <rPr>
        <sz val="11"/>
        <rFont val="OpenSymbol"/>
        <family val="2"/>
      </rPr>
      <t xml:space="preserve">（</t>
    </r>
    <r>
      <rPr>
        <sz val="11"/>
        <rFont val="微软雅黑"/>
        <family val="0"/>
        <charset val="1"/>
      </rPr>
      <t xml:space="preserve">4.A-NG F-NG</t>
    </r>
    <r>
      <rPr>
        <sz val="11"/>
        <rFont val="OpenSymbol"/>
        <family val="2"/>
      </rPr>
      <t xml:space="preserve">）</t>
    </r>
  </si>
  <si>
    <t xml:space="preserve">客訴件數</t>
  </si>
  <si>
    <r>
      <rPr>
        <sz val="11"/>
        <color rgb="FF595959"/>
        <rFont val="微软雅黑"/>
        <family val="0"/>
        <charset val="1"/>
      </rPr>
      <t xml:space="preserve">07 Aug Raw Compliance </t>
    </r>
    <r>
      <rPr>
        <sz val="11"/>
        <color rgb="FF595959"/>
        <rFont val="OpenSymbol"/>
        <family val="2"/>
      </rPr>
      <t xml:space="preserve">每列一件；檔案只有 </t>
    </r>
    <r>
      <rPr>
        <sz val="11"/>
        <color rgb="FF595959"/>
        <rFont val="微软雅黑"/>
        <family val="0"/>
        <charset val="1"/>
      </rPr>
      <t xml:space="preserve">8 </t>
    </r>
    <r>
      <rPr>
        <sz val="11"/>
        <color rgb="FF595959"/>
        <rFont val="OpenSymbol"/>
        <family val="2"/>
      </rPr>
      <t xml:space="preserve">月，</t>
    </r>
    <r>
      <rPr>
        <sz val="11"/>
        <color rgb="FF595959"/>
        <rFont val="微软雅黑"/>
        <family val="0"/>
        <charset val="1"/>
      </rPr>
      <t xml:space="preserve">5–7 </t>
    </r>
    <r>
      <rPr>
        <sz val="11"/>
        <color rgb="FF595959"/>
        <rFont val="OpenSymbol"/>
        <family val="2"/>
      </rPr>
      <t xml:space="preserve">月空白＝沒有明細</t>
    </r>
  </si>
  <si>
    <r>
      <rPr>
        <sz val="11"/>
        <rFont val="OpenSymbol"/>
        <family val="2"/>
      </rPr>
      <t xml:space="preserve">對照：貴方 </t>
    </r>
    <r>
      <rPr>
        <sz val="11"/>
        <rFont val="微软雅黑"/>
        <family val="0"/>
        <charset val="1"/>
      </rPr>
      <t xml:space="preserve">01-1 </t>
    </r>
    <r>
      <rPr>
        <sz val="11"/>
        <rFont val="OpenSymbol"/>
        <family val="2"/>
      </rPr>
      <t xml:space="preserve">亞馬遜銷量</t>
    </r>
  </si>
  <si>
    <r>
      <rPr>
        <sz val="11"/>
        <color rgb="FF595959"/>
        <rFont val="OpenSymbol"/>
        <family val="2"/>
      </rPr>
      <t xml:space="preserve">貴方彙總頁（不進指標）。</t>
    </r>
    <r>
      <rPr>
        <sz val="11"/>
        <color rgb="FF595959"/>
        <rFont val="微软雅黑"/>
        <family val="0"/>
        <charset val="1"/>
      </rPr>
      <t xml:space="preserve">7</t>
    </r>
    <r>
      <rPr>
        <sz val="11"/>
        <color rgb="FF595959"/>
        <rFont val="OpenSymbol"/>
        <family val="2"/>
      </rPr>
      <t xml:space="preserve">、</t>
    </r>
    <r>
      <rPr>
        <sz val="11"/>
        <color rgb="FF595959"/>
        <rFont val="微软雅黑"/>
        <family val="0"/>
        <charset val="1"/>
      </rPr>
      <t xml:space="preserve">8 </t>
    </r>
    <r>
      <rPr>
        <sz val="11"/>
        <color rgb="FF595959"/>
        <rFont val="OpenSymbol"/>
        <family val="2"/>
      </rPr>
      <t xml:space="preserve">月只有 </t>
    </r>
    <r>
      <rPr>
        <sz val="11"/>
        <color rgb="FF595959"/>
        <rFont val="微软雅黑"/>
        <family val="0"/>
        <charset val="1"/>
      </rPr>
      <t xml:space="preserve">VC</t>
    </r>
    <r>
      <rPr>
        <sz val="11"/>
        <color rgb="FF595959"/>
        <rFont val="OpenSymbol"/>
        <family val="2"/>
      </rPr>
      <t xml:space="preserve">，少了 </t>
    </r>
    <r>
      <rPr>
        <sz val="11"/>
        <color rgb="FF595959"/>
        <rFont val="微软雅黑"/>
        <family val="0"/>
        <charset val="1"/>
      </rPr>
      <t xml:space="preserve">SC</t>
    </r>
    <r>
      <rPr>
        <sz val="11"/>
        <color rgb="FF595959"/>
        <rFont val="OpenSymbol"/>
        <family val="2"/>
      </rPr>
      <t xml:space="preserve">（</t>
    </r>
    <r>
      <rPr>
        <sz val="11"/>
        <color rgb="FF595959"/>
        <rFont val="微软雅黑"/>
        <family val="0"/>
        <charset val="1"/>
      </rPr>
      <t xml:space="preserve">7 </t>
    </r>
    <r>
      <rPr>
        <sz val="11"/>
        <color rgb="FF595959"/>
        <rFont val="OpenSymbol"/>
        <family val="2"/>
      </rPr>
      <t xml:space="preserve">月 </t>
    </r>
    <r>
      <rPr>
        <sz val="11"/>
        <color rgb="FF595959"/>
        <rFont val="微软雅黑"/>
        <family val="0"/>
        <charset val="1"/>
      </rPr>
      <t xml:space="preserve">15,284</t>
    </r>
    <r>
      <rPr>
        <sz val="11"/>
        <color rgb="FF595959"/>
        <rFont val="OpenSymbol"/>
        <family val="2"/>
      </rPr>
      <t xml:space="preserve">、</t>
    </r>
    <r>
      <rPr>
        <sz val="11"/>
        <color rgb="FF595959"/>
        <rFont val="微软雅黑"/>
        <family val="0"/>
        <charset val="1"/>
      </rPr>
      <t xml:space="preserve">8 </t>
    </r>
    <r>
      <rPr>
        <sz val="11"/>
        <color rgb="FF595959"/>
        <rFont val="OpenSymbol"/>
        <family val="2"/>
      </rPr>
      <t xml:space="preserve">月 </t>
    </r>
    <r>
      <rPr>
        <sz val="11"/>
        <color rgb="FF595959"/>
        <rFont val="微软雅黑"/>
        <family val="0"/>
        <charset val="1"/>
      </rPr>
      <t xml:space="preserve">11,319</t>
    </r>
    <r>
      <rPr>
        <sz val="11"/>
        <color rgb="FF595959"/>
        <rFont val="OpenSymbol"/>
        <family val="2"/>
      </rPr>
      <t xml:space="preserve">）</t>
    </r>
  </si>
  <si>
    <r>
      <rPr>
        <sz val="11"/>
        <rFont val="OpenSymbol"/>
        <family val="2"/>
      </rPr>
      <t xml:space="preserve">對照：貴方 </t>
    </r>
    <r>
      <rPr>
        <sz val="11"/>
        <rFont val="微软雅黑"/>
        <family val="0"/>
        <charset val="1"/>
      </rPr>
      <t xml:space="preserve">01-1 </t>
    </r>
    <r>
      <rPr>
        <sz val="11"/>
        <rFont val="OpenSymbol"/>
        <family val="2"/>
      </rPr>
      <t xml:space="preserve">亞馬遜 </t>
    </r>
    <r>
      <rPr>
        <sz val="11"/>
        <rFont val="微软雅黑"/>
        <family val="0"/>
        <charset val="1"/>
      </rPr>
      <t xml:space="preserve">VC</t>
    </r>
    <r>
      <rPr>
        <sz val="11"/>
        <rFont val="OpenSymbol"/>
        <family val="2"/>
      </rPr>
      <t xml:space="preserve">退回</t>
    </r>
  </si>
  <si>
    <t xml:space="preserve">貴方彙總頁（不進指標）</t>
  </si>
  <si>
    <r>
      <rPr>
        <sz val="11"/>
        <rFont val="OpenSymbol"/>
        <family val="2"/>
      </rPr>
      <t xml:space="preserve">對照：貴方 </t>
    </r>
    <r>
      <rPr>
        <sz val="11"/>
        <rFont val="微软雅黑"/>
        <family val="0"/>
        <charset val="1"/>
      </rPr>
      <t xml:space="preserve">01-1 </t>
    </r>
    <r>
      <rPr>
        <sz val="11"/>
        <rFont val="OpenSymbol"/>
        <family val="2"/>
      </rPr>
      <t xml:space="preserve">亞馬遜 </t>
    </r>
    <r>
      <rPr>
        <sz val="11"/>
        <rFont val="微软雅黑"/>
        <family val="0"/>
        <charset val="1"/>
      </rPr>
      <t xml:space="preserve">SC</t>
    </r>
    <r>
      <rPr>
        <sz val="11"/>
        <rFont val="OpenSymbol"/>
        <family val="2"/>
      </rPr>
      <t xml:space="preserve">退回</t>
    </r>
  </si>
  <si>
    <r>
      <rPr>
        <sz val="11"/>
        <rFont val="OpenSymbol"/>
        <family val="2"/>
      </rPr>
      <t xml:space="preserve">對照：貴方 </t>
    </r>
    <r>
      <rPr>
        <sz val="11"/>
        <rFont val="微软雅黑"/>
        <family val="0"/>
        <charset val="1"/>
      </rPr>
      <t xml:space="preserve">02-1 Flipkart SC </t>
    </r>
    <r>
      <rPr>
        <sz val="11"/>
        <rFont val="OpenSymbol"/>
        <family val="2"/>
      </rPr>
      <t xml:space="preserve">銷量</t>
    </r>
  </si>
  <si>
    <r>
      <rPr>
        <sz val="11"/>
        <color rgb="FF595959"/>
        <rFont val="OpenSymbol"/>
        <family val="2"/>
      </rPr>
      <t xml:space="preserve">貴方彙總頁（不進指標）。只列了部分料號，</t>
    </r>
    <r>
      <rPr>
        <sz val="11"/>
        <color rgb="FF595959"/>
        <rFont val="微软雅黑"/>
        <family val="0"/>
        <charset val="1"/>
      </rPr>
      <t xml:space="preserve">5 </t>
    </r>
    <r>
      <rPr>
        <sz val="11"/>
        <color rgb="FF595959"/>
        <rFont val="OpenSymbol"/>
        <family val="2"/>
      </rPr>
      <t xml:space="preserve">月明細全部料號是 </t>
    </r>
    <r>
      <rPr>
        <sz val="11"/>
        <color rgb="FF595959"/>
        <rFont val="微软雅黑"/>
        <family val="0"/>
        <charset val="1"/>
      </rPr>
      <t xml:space="preserve">10,802</t>
    </r>
  </si>
  <si>
    <r>
      <rPr>
        <sz val="11"/>
        <rFont val="OpenSymbol"/>
        <family val="2"/>
      </rPr>
      <t xml:space="preserve">對照：貴方 </t>
    </r>
    <r>
      <rPr>
        <sz val="11"/>
        <rFont val="微软雅黑"/>
        <family val="0"/>
        <charset val="1"/>
      </rPr>
      <t xml:space="preserve">02-1 Flipkart SC </t>
    </r>
    <r>
      <rPr>
        <sz val="11"/>
        <rFont val="OpenSymbol"/>
        <family val="2"/>
      </rPr>
      <t xml:space="preserve">退回</t>
    </r>
  </si>
  <si>
    <t xml:space="preserve">各指標按月明細（全部是公式，引用「資料來源」）</t>
  </si>
  <si>
    <r>
      <rPr>
        <sz val="11"/>
        <color rgb="FF595959"/>
        <rFont val="OpenSymbol"/>
        <family val="2"/>
      </rPr>
      <t xml:space="preserve">註：系統退貨＝亞馬遜 </t>
    </r>
    <r>
      <rPr>
        <sz val="11"/>
        <color rgb="FF595959"/>
        <rFont val="微软雅黑"/>
        <family val="0"/>
        <charset val="1"/>
      </rPr>
      <t xml:space="preserve">VC</t>
    </r>
    <r>
      <rPr>
        <sz val="11"/>
        <color rgb="FF595959"/>
        <rFont val="OpenSymbol"/>
        <family val="2"/>
      </rPr>
      <t xml:space="preserve">退回＋</t>
    </r>
    <r>
      <rPr>
        <sz val="11"/>
        <color rgb="FF595959"/>
        <rFont val="微软雅黑"/>
        <family val="0"/>
        <charset val="1"/>
      </rPr>
      <t xml:space="preserve">SC</t>
    </r>
    <r>
      <rPr>
        <sz val="11"/>
        <color rgb="FF595959"/>
        <rFont val="OpenSymbol"/>
        <family val="2"/>
      </rPr>
      <t xml:space="preserve">退回＋</t>
    </r>
    <r>
      <rPr>
        <sz val="11"/>
        <color rgb="FF595959"/>
        <rFont val="微软雅黑"/>
        <family val="0"/>
        <charset val="1"/>
      </rPr>
      <t xml:space="preserve">Flipkart SC</t>
    </r>
    <r>
      <rPr>
        <sz val="11"/>
        <color rgb="FF595959"/>
        <rFont val="OpenSymbol"/>
        <family val="2"/>
      </rPr>
      <t xml:space="preserve">退回（與貴方「各品類退貨率對比」同一口徑）。實際收貨不良品＝分揀四種判定合計。</t>
    </r>
  </si>
  <si>
    <t xml:space="preserve">#</t>
  </si>
  <si>
    <t xml:space="preserve">需要貴方補的資料或確認</t>
  </si>
  <si>
    <t xml:space="preserve">影響哪個指標</t>
  </si>
  <si>
    <r>
      <rPr>
        <sz val="11"/>
        <rFont val="微软雅黑"/>
        <family val="0"/>
        <charset val="1"/>
      </rPr>
      <t xml:space="preserve">Flipkart 5–8 </t>
    </r>
    <r>
      <rPr>
        <sz val="11"/>
        <rFont val="OpenSymbol"/>
        <family val="2"/>
      </rPr>
      <t xml:space="preserve">月 </t>
    </r>
    <r>
      <rPr>
        <sz val="11"/>
        <rFont val="微软雅黑"/>
        <family val="0"/>
        <charset val="1"/>
      </rPr>
      <t xml:space="preserve">FBF</t>
    </r>
    <r>
      <rPr>
        <sz val="11"/>
        <rFont val="OpenSymbol"/>
        <family val="2"/>
      </rPr>
      <t xml:space="preserve">、</t>
    </r>
    <r>
      <rPr>
        <sz val="11"/>
        <rFont val="微软雅黑"/>
        <family val="0"/>
        <charset val="1"/>
      </rPr>
      <t xml:space="preserve">Alfa </t>
    </r>
    <r>
      <rPr>
        <sz val="11"/>
        <rFont val="OpenSymbol"/>
        <family val="2"/>
      </rPr>
      <t xml:space="preserve">等 </t>
    </r>
    <r>
      <rPr>
        <sz val="11"/>
        <rFont val="微软雅黑"/>
        <family val="0"/>
        <charset val="1"/>
      </rPr>
      <t xml:space="preserve">SC </t>
    </r>
    <r>
      <rPr>
        <sz val="11"/>
        <rFont val="OpenSymbol"/>
        <family val="2"/>
      </rPr>
      <t xml:space="preserve">以外渠道的銷售和退貨報表（</t>
    </r>
    <r>
      <rPr>
        <sz val="11"/>
        <rFont val="微软雅黑"/>
        <family val="0"/>
        <charset val="1"/>
      </rPr>
      <t xml:space="preserve">Flipkart Seller Hub </t>
    </r>
    <r>
      <rPr>
        <sz val="11"/>
        <rFont val="OpenSymbol"/>
        <family val="2"/>
      </rPr>
      <t xml:space="preserve">下載的原始報表）。貴方表上 </t>
    </r>
    <r>
      <rPr>
        <sz val="11"/>
        <rFont val="微软雅黑"/>
        <family val="0"/>
        <charset val="1"/>
      </rPr>
      <t xml:space="preserve">5–7 </t>
    </r>
    <r>
      <rPr>
        <sz val="11"/>
        <rFont val="OpenSymbol"/>
        <family val="2"/>
      </rPr>
      <t xml:space="preserve">月 </t>
    </r>
    <r>
      <rPr>
        <sz val="11"/>
        <rFont val="微软雅黑"/>
        <family val="0"/>
        <charset val="1"/>
      </rPr>
      <t xml:space="preserve">FK </t>
    </r>
    <r>
      <rPr>
        <sz val="11"/>
        <rFont val="OpenSymbol"/>
        <family val="2"/>
      </rPr>
      <t xml:space="preserve">銷量 </t>
    </r>
    <r>
      <rPr>
        <sz val="11"/>
        <rFont val="微软雅黑"/>
        <family val="0"/>
        <charset val="1"/>
      </rPr>
      <t xml:space="preserve">114,648</t>
    </r>
    <r>
      <rPr>
        <sz val="11"/>
        <rFont val="OpenSymbol"/>
        <family val="2"/>
      </rPr>
      <t xml:space="preserve">、退貨 </t>
    </r>
    <r>
      <rPr>
        <sz val="11"/>
        <rFont val="微软雅黑"/>
        <family val="0"/>
        <charset val="1"/>
      </rPr>
      <t xml:space="preserve">10,186</t>
    </r>
    <r>
      <rPr>
        <sz val="11"/>
        <rFont val="OpenSymbol"/>
        <family val="2"/>
      </rPr>
      <t xml:space="preserve">，檔案裡只有 </t>
    </r>
    <r>
      <rPr>
        <sz val="11"/>
        <rFont val="微软雅黑"/>
        <family val="0"/>
        <charset val="1"/>
      </rPr>
      <t xml:space="preserve">FK SC</t>
    </r>
  </si>
  <si>
    <t xml:space="preserve">總銷量、系統退貨、整體退貨率</t>
  </si>
  <si>
    <r>
      <rPr>
        <sz val="11"/>
        <rFont val="微软雅黑"/>
        <family val="0"/>
        <charset val="1"/>
      </rPr>
      <t xml:space="preserve">Flipkart SC 7 </t>
    </r>
    <r>
      <rPr>
        <sz val="11"/>
        <rFont val="OpenSymbol"/>
        <family val="2"/>
      </rPr>
      <t xml:space="preserve">月完整銷售報表（含取消數）和 </t>
    </r>
    <r>
      <rPr>
        <sz val="11"/>
        <rFont val="微软雅黑"/>
        <family val="0"/>
        <charset val="1"/>
      </rPr>
      <t xml:space="preserve">7 </t>
    </r>
    <r>
      <rPr>
        <sz val="11"/>
        <rFont val="OpenSymbol"/>
        <family val="2"/>
      </rPr>
      <t xml:space="preserve">月 </t>
    </r>
    <r>
      <rPr>
        <sz val="11"/>
        <rFont val="微软雅黑"/>
        <family val="0"/>
        <charset val="1"/>
      </rPr>
      <t xml:space="preserve">return report</t>
    </r>
    <r>
      <rPr>
        <sz val="11"/>
        <rFont val="OpenSymbol"/>
        <family val="2"/>
      </rPr>
      <t xml:space="preserve">（</t>
    </r>
    <r>
      <rPr>
        <sz val="11"/>
        <rFont val="微软雅黑"/>
        <family val="0"/>
        <charset val="1"/>
      </rPr>
      <t xml:space="preserve">02-3 </t>
    </r>
    <r>
      <rPr>
        <sz val="11"/>
        <rFont val="OpenSymbol"/>
        <family val="2"/>
      </rPr>
      <t xml:space="preserve">只有 </t>
    </r>
    <r>
      <rPr>
        <sz val="11"/>
        <rFont val="微软雅黑"/>
        <family val="0"/>
        <charset val="1"/>
      </rPr>
      <t xml:space="preserve">gross </t>
    </r>
    <r>
      <rPr>
        <sz val="11"/>
        <rFont val="OpenSymbol"/>
        <family val="2"/>
      </rPr>
      <t xml:space="preserve">銷量、沒有退貨數）。沒有這份，</t>
    </r>
    <r>
      <rPr>
        <sz val="11"/>
        <rFont val="微软雅黑"/>
        <family val="0"/>
        <charset val="1"/>
      </rPr>
      <t xml:space="preserve">7 </t>
    </r>
    <r>
      <rPr>
        <sz val="11"/>
        <rFont val="OpenSymbol"/>
        <family val="2"/>
      </rPr>
      <t xml:space="preserve">月跟 </t>
    </r>
    <r>
      <rPr>
        <sz val="11"/>
        <rFont val="微软雅黑"/>
        <family val="0"/>
        <charset val="1"/>
      </rPr>
      <t xml:space="preserve">8 </t>
    </r>
    <r>
      <rPr>
        <sz val="11"/>
        <rFont val="OpenSymbol"/>
        <family val="2"/>
      </rPr>
      <t xml:space="preserve">月算法不同，總銷量、系統退貨的環比（</t>
    </r>
    <r>
      <rPr>
        <sz val="11"/>
        <rFont val="微软雅黑"/>
        <family val="0"/>
        <charset val="1"/>
      </rPr>
      <t xml:space="preserve">8 </t>
    </r>
    <r>
      <rPr>
        <sz val="11"/>
        <rFont val="OpenSymbol"/>
        <family val="2"/>
      </rPr>
      <t xml:space="preserve">月對 </t>
    </r>
    <r>
      <rPr>
        <sz val="11"/>
        <rFont val="微软雅黑"/>
        <family val="0"/>
        <charset val="1"/>
      </rPr>
      <t xml:space="preserve">7 </t>
    </r>
    <r>
      <rPr>
        <sz val="11"/>
        <rFont val="OpenSymbol"/>
        <family val="2"/>
      </rPr>
      <t xml:space="preserve">月）無法算</t>
    </r>
  </si>
  <si>
    <t xml:space="preserve">總銷量、系統退貨、環比</t>
  </si>
  <si>
    <r>
      <rPr>
        <sz val="11"/>
        <rFont val="微软雅黑"/>
        <family val="0"/>
        <charset val="1"/>
      </rPr>
      <t xml:space="preserve">Flipkart 8 </t>
    </r>
    <r>
      <rPr>
        <sz val="11"/>
        <rFont val="OpenSymbol"/>
        <family val="2"/>
      </rPr>
      <t xml:space="preserve">月 </t>
    </r>
    <r>
      <rPr>
        <sz val="11"/>
        <rFont val="微软雅黑"/>
        <family val="0"/>
        <charset val="1"/>
      </rPr>
      <t xml:space="preserve">02-4 </t>
    </r>
    <r>
      <rPr>
        <sz val="11"/>
        <rFont val="OpenSymbol"/>
        <family val="2"/>
      </rPr>
      <t xml:space="preserve">的「销量」是已扣取消的淨銷量，還是總銷量？（同表另有 </t>
    </r>
    <r>
      <rPr>
        <sz val="11"/>
        <rFont val="微软雅黑"/>
        <family val="0"/>
        <charset val="1"/>
      </rPr>
      <t xml:space="preserve">Cancellation 1,625</t>
    </r>
    <r>
      <rPr>
        <sz val="11"/>
        <rFont val="OpenSymbol"/>
        <family val="2"/>
      </rPr>
      <t xml:space="preserve">）</t>
    </r>
  </si>
  <si>
    <t xml:space="preserve">總銷量</t>
  </si>
  <si>
    <r>
      <rPr>
        <sz val="11"/>
        <rFont val="微软雅黑"/>
        <family val="0"/>
        <charset val="1"/>
      </rPr>
      <t xml:space="preserve">02-1 Flipkart </t>
    </r>
    <r>
      <rPr>
        <sz val="11"/>
        <rFont val="OpenSymbol"/>
        <family val="2"/>
      </rPr>
      <t xml:space="preserve">彙總只列了部分料號：</t>
    </r>
    <r>
      <rPr>
        <sz val="11"/>
        <rFont val="微软雅黑"/>
        <family val="0"/>
        <charset val="1"/>
      </rPr>
      <t xml:space="preserve">5 </t>
    </r>
    <r>
      <rPr>
        <sz val="11"/>
        <rFont val="OpenSymbol"/>
        <family val="2"/>
      </rPr>
      <t xml:space="preserve">月 </t>
    </r>
    <r>
      <rPr>
        <sz val="11"/>
        <rFont val="微软雅黑"/>
        <family val="0"/>
        <charset val="1"/>
      </rPr>
      <t xml:space="preserve">02-1 </t>
    </r>
    <r>
      <rPr>
        <sz val="11"/>
        <rFont val="OpenSymbol"/>
        <family val="2"/>
      </rPr>
      <t xml:space="preserve">寫 </t>
    </r>
    <r>
      <rPr>
        <sz val="11"/>
        <rFont val="微软雅黑"/>
        <family val="0"/>
        <charset val="1"/>
      </rPr>
      <t xml:space="preserve">8,933 </t>
    </r>
    <r>
      <rPr>
        <sz val="11"/>
        <rFont val="OpenSymbol"/>
        <family val="2"/>
      </rPr>
      <t xml:space="preserve">台，</t>
    </r>
    <r>
      <rPr>
        <sz val="11"/>
        <rFont val="微软雅黑"/>
        <family val="0"/>
        <charset val="1"/>
      </rPr>
      <t xml:space="preserve">02-2 </t>
    </r>
    <r>
      <rPr>
        <sz val="11"/>
        <rFont val="OpenSymbol"/>
        <family val="2"/>
      </rPr>
      <t xml:space="preserve">逐單全部料號算出 </t>
    </r>
    <r>
      <rPr>
        <sz val="11"/>
        <rFont val="微软雅黑"/>
        <family val="0"/>
        <charset val="1"/>
      </rPr>
      <t xml:space="preserve">10,802 </t>
    </r>
    <r>
      <rPr>
        <sz val="11"/>
        <rFont val="OpenSymbol"/>
        <family val="2"/>
      </rPr>
      <t xml:space="preserve">台。是刻意排除某些料號嗎？</t>
    </r>
  </si>
  <si>
    <r>
      <rPr>
        <sz val="11"/>
        <rFont val="OpenSymbol"/>
        <family val="2"/>
      </rPr>
      <t xml:space="preserve">亞馬遜 </t>
    </r>
    <r>
      <rPr>
        <sz val="11"/>
        <rFont val="微软雅黑"/>
        <family val="0"/>
        <charset val="1"/>
      </rPr>
      <t xml:space="preserve">01-1 </t>
    </r>
    <r>
      <rPr>
        <sz val="11"/>
        <rFont val="OpenSymbol"/>
        <family val="2"/>
      </rPr>
      <t xml:space="preserve">的 </t>
    </r>
    <r>
      <rPr>
        <sz val="11"/>
        <rFont val="微软雅黑"/>
        <family val="0"/>
        <charset val="1"/>
      </rPr>
      <t xml:space="preserve">7</t>
    </r>
    <r>
      <rPr>
        <sz val="11"/>
        <rFont val="OpenSymbol"/>
        <family val="2"/>
      </rPr>
      <t xml:space="preserve">、</t>
    </r>
    <r>
      <rPr>
        <sz val="11"/>
        <rFont val="微软雅黑"/>
        <family val="0"/>
        <charset val="1"/>
      </rPr>
      <t xml:space="preserve">8 </t>
    </r>
    <r>
      <rPr>
        <sz val="11"/>
        <rFont val="OpenSymbol"/>
        <family val="2"/>
      </rPr>
      <t xml:space="preserve">月銷量只算了 </t>
    </r>
    <r>
      <rPr>
        <sz val="11"/>
        <rFont val="微软雅黑"/>
        <family val="0"/>
        <charset val="1"/>
      </rPr>
      <t xml:space="preserve">VC</t>
    </r>
    <r>
      <rPr>
        <sz val="11"/>
        <rFont val="OpenSymbol"/>
        <family val="2"/>
      </rPr>
      <t xml:space="preserve">（</t>
    </r>
    <r>
      <rPr>
        <sz val="11"/>
        <rFont val="微软雅黑"/>
        <family val="0"/>
        <charset val="1"/>
      </rPr>
      <t xml:space="preserve">39,111</t>
    </r>
    <r>
      <rPr>
        <sz val="11"/>
        <rFont val="OpenSymbol"/>
        <family val="2"/>
      </rPr>
      <t xml:space="preserve">、</t>
    </r>
    <r>
      <rPr>
        <sz val="11"/>
        <rFont val="微软雅黑"/>
        <family val="0"/>
        <charset val="1"/>
      </rPr>
      <t xml:space="preserve">39,733</t>
    </r>
    <r>
      <rPr>
        <sz val="11"/>
        <rFont val="OpenSymbol"/>
        <family val="2"/>
      </rPr>
      <t xml:space="preserve">），逐料號明細含 </t>
    </r>
    <r>
      <rPr>
        <sz val="11"/>
        <rFont val="微软雅黑"/>
        <family val="0"/>
        <charset val="1"/>
      </rPr>
      <t xml:space="preserve">SC </t>
    </r>
    <r>
      <rPr>
        <sz val="11"/>
        <rFont val="OpenSymbol"/>
        <family val="2"/>
      </rPr>
      <t xml:space="preserve">是 </t>
    </r>
    <r>
      <rPr>
        <sz val="11"/>
        <rFont val="微软雅黑"/>
        <family val="0"/>
        <charset val="1"/>
      </rPr>
      <t xml:space="preserve">54,395</t>
    </r>
    <r>
      <rPr>
        <sz val="11"/>
        <rFont val="OpenSymbol"/>
        <family val="2"/>
      </rPr>
      <t xml:space="preserve">、</t>
    </r>
    <r>
      <rPr>
        <sz val="11"/>
        <rFont val="微软雅黑"/>
        <family val="0"/>
        <charset val="1"/>
      </rPr>
      <t xml:space="preserve">51,052</t>
    </r>
    <r>
      <rPr>
        <sz val="11"/>
        <rFont val="OpenSymbol"/>
        <family val="2"/>
      </rPr>
      <t xml:space="preserve">。請確認 </t>
    </r>
    <r>
      <rPr>
        <sz val="11"/>
        <rFont val="微软雅黑"/>
        <family val="0"/>
        <charset val="1"/>
      </rPr>
      <t xml:space="preserve">SC </t>
    </r>
    <r>
      <rPr>
        <sz val="11"/>
        <rFont val="OpenSymbol"/>
        <family val="2"/>
      </rPr>
      <t xml:space="preserve">要算進總銷量</t>
    </r>
  </si>
  <si>
    <t xml:space="preserve">總銷量、整體退貨率</t>
  </si>
  <si>
    <r>
      <rPr>
        <sz val="11"/>
        <rFont val="OpenSymbol"/>
        <family val="2"/>
      </rPr>
      <t xml:space="preserve">系統退貨總數裡 </t>
    </r>
    <r>
      <rPr>
        <sz val="11"/>
        <rFont val="微软雅黑"/>
        <family val="0"/>
        <charset val="1"/>
      </rPr>
      <t xml:space="preserve">14,447 </t>
    </r>
    <r>
      <rPr>
        <sz val="11"/>
        <rFont val="OpenSymbol"/>
        <family val="2"/>
      </rPr>
      <t xml:space="preserve">的算法（同口徑 </t>
    </r>
    <r>
      <rPr>
        <sz val="11"/>
        <rFont val="微软雅黑"/>
        <family val="0"/>
        <charset val="1"/>
      </rPr>
      <t xml:space="preserve">VC</t>
    </r>
    <r>
      <rPr>
        <sz val="11"/>
        <rFont val="OpenSymbol"/>
        <family val="2"/>
      </rPr>
      <t xml:space="preserve">退回＋</t>
    </r>
    <r>
      <rPr>
        <sz val="11"/>
        <rFont val="微软雅黑"/>
        <family val="0"/>
        <charset val="1"/>
      </rPr>
      <t xml:space="preserve">SC</t>
    </r>
    <r>
      <rPr>
        <sz val="11"/>
        <rFont val="OpenSymbol"/>
        <family val="2"/>
      </rPr>
      <t xml:space="preserve">退回 加總 </t>
    </r>
    <r>
      <rPr>
        <sz val="11"/>
        <rFont val="微软雅黑"/>
        <family val="0"/>
        <charset val="1"/>
      </rPr>
      <t xml:space="preserve">5–7 </t>
    </r>
    <r>
      <rPr>
        <sz val="11"/>
        <rFont val="OpenSymbol"/>
        <family val="2"/>
      </rPr>
      <t xml:space="preserve">月只有 </t>
    </r>
    <r>
      <rPr>
        <sz val="11"/>
        <rFont val="微软雅黑"/>
        <family val="0"/>
        <charset val="1"/>
      </rPr>
      <t xml:space="preserve">4,974</t>
    </r>
    <r>
      <rPr>
        <sz val="11"/>
        <rFont val="OpenSymbol"/>
        <family val="2"/>
      </rPr>
      <t xml:space="preserve">）</t>
    </r>
  </si>
  <si>
    <t xml:space="preserve">系統退貨、整體退貨率、不良品收貨率</t>
  </si>
  <si>
    <r>
      <rPr>
        <sz val="11"/>
        <rFont val="OpenSymbol"/>
        <family val="2"/>
      </rPr>
      <t xml:space="preserve">亞馬遜 </t>
    </r>
    <r>
      <rPr>
        <sz val="11"/>
        <rFont val="微软雅黑"/>
        <family val="0"/>
        <charset val="1"/>
      </rPr>
      <t xml:space="preserve">8 </t>
    </r>
    <r>
      <rPr>
        <sz val="11"/>
        <rFont val="OpenSymbol"/>
        <family val="2"/>
      </rPr>
      <t xml:space="preserve">月 </t>
    </r>
    <r>
      <rPr>
        <sz val="11"/>
        <rFont val="微软雅黑"/>
        <family val="0"/>
        <charset val="1"/>
      </rPr>
      <t xml:space="preserve">VC </t>
    </r>
    <r>
      <rPr>
        <sz val="11"/>
        <rFont val="OpenSymbol"/>
        <family val="2"/>
      </rPr>
      <t xml:space="preserve">退回逐筆資料（領星下載的 </t>
    </r>
    <r>
      <rPr>
        <sz val="11"/>
        <rFont val="微软雅黑"/>
        <family val="0"/>
        <charset val="1"/>
      </rPr>
      <t xml:space="preserve">VC </t>
    </r>
    <r>
      <rPr>
        <sz val="11"/>
        <rFont val="OpenSymbol"/>
        <family val="2"/>
      </rPr>
      <t xml:space="preserve">退回報表，</t>
    </r>
    <r>
      <rPr>
        <sz val="11"/>
        <rFont val="微软雅黑"/>
        <family val="0"/>
        <charset val="1"/>
      </rPr>
      <t xml:space="preserve">5–7 </t>
    </r>
    <r>
      <rPr>
        <sz val="11"/>
        <rFont val="OpenSymbol"/>
        <family val="2"/>
      </rPr>
      <t xml:space="preserve">月已有）</t>
    </r>
  </si>
  <si>
    <t xml:space="preserve">系統退貨</t>
  </si>
  <si>
    <r>
      <rPr>
        <sz val="11"/>
        <rFont val="微软雅黑"/>
        <family val="0"/>
        <charset val="1"/>
      </rPr>
      <t xml:space="preserve">5–7 </t>
    </r>
    <r>
      <rPr>
        <sz val="11"/>
        <rFont val="OpenSymbol"/>
        <family val="2"/>
      </rPr>
      <t xml:space="preserve">月客訴明細（貴方表上 </t>
    </r>
    <r>
      <rPr>
        <sz val="11"/>
        <rFont val="微软雅黑"/>
        <family val="0"/>
        <charset val="1"/>
      </rPr>
      <t xml:space="preserve">7 </t>
    </r>
    <r>
      <rPr>
        <sz val="11"/>
        <rFont val="OpenSymbol"/>
        <family val="2"/>
      </rPr>
      <t xml:space="preserve">月 </t>
    </r>
    <r>
      <rPr>
        <sz val="11"/>
        <rFont val="微软雅黑"/>
        <family val="0"/>
        <charset val="1"/>
      </rPr>
      <t xml:space="preserve">140 </t>
    </r>
    <r>
      <rPr>
        <sz val="11"/>
        <rFont val="OpenSymbol"/>
        <family val="2"/>
      </rPr>
      <t xml:space="preserve">件；檔案只有 </t>
    </r>
    <r>
      <rPr>
        <sz val="11"/>
        <rFont val="微软雅黑"/>
        <family val="0"/>
        <charset val="1"/>
      </rPr>
      <t xml:space="preserve">8 </t>
    </r>
    <r>
      <rPr>
        <sz val="11"/>
        <rFont val="OpenSymbol"/>
        <family val="2"/>
      </rPr>
      <t xml:space="preserve">月 </t>
    </r>
    <r>
      <rPr>
        <sz val="11"/>
        <rFont val="微软雅黑"/>
        <family val="0"/>
        <charset val="1"/>
      </rPr>
      <t xml:space="preserve">80 </t>
    </r>
    <r>
      <rPr>
        <sz val="11"/>
        <rFont val="OpenSymbol"/>
        <family val="2"/>
      </rPr>
      <t xml:space="preserve">件）</t>
    </r>
  </si>
  <si>
    <t xml:space="preserve">客訴數量、客訴率</t>
  </si>
  <si>
    <r>
      <rPr>
        <sz val="11"/>
        <rFont val="微软雅黑"/>
        <family val="0"/>
        <charset val="1"/>
      </rPr>
      <t xml:space="preserve">2025 </t>
    </r>
    <r>
      <rPr>
        <sz val="11"/>
        <rFont val="OpenSymbol"/>
        <family val="2"/>
      </rPr>
      <t xml:space="preserve">年 </t>
    </r>
    <r>
      <rPr>
        <sz val="11"/>
        <rFont val="微软雅黑"/>
        <family val="0"/>
        <charset val="1"/>
      </rPr>
      <t xml:space="preserve">5–8 </t>
    </r>
    <r>
      <rPr>
        <sz val="11"/>
        <rFont val="OpenSymbol"/>
        <family val="2"/>
      </rPr>
      <t xml:space="preserve">月的銷量、退貨、分揀資料</t>
    </r>
  </si>
  <si>
    <r>
      <rPr>
        <sz val="11"/>
        <rFont val="OpenSymbol"/>
        <family val="2"/>
      </rPr>
      <t xml:space="preserve">各指標目標值（退貨率 </t>
    </r>
    <r>
      <rPr>
        <sz val="11"/>
        <rFont val="微软雅黑"/>
        <family val="0"/>
        <charset val="1"/>
      </rPr>
      <t xml:space="preserve">8%</t>
    </r>
    <r>
      <rPr>
        <sz val="11"/>
        <rFont val="OpenSymbol"/>
        <family val="2"/>
      </rPr>
      <t xml:space="preserve">、收貨率 </t>
    </r>
    <r>
      <rPr>
        <sz val="11"/>
        <rFont val="微软雅黑"/>
        <family val="0"/>
        <charset val="1"/>
      </rPr>
      <t xml:space="preserve">90%</t>
    </r>
    <r>
      <rPr>
        <sz val="11"/>
        <rFont val="OpenSymbol"/>
        <family val="2"/>
      </rPr>
      <t xml:space="preserve">、客訴率 </t>
    </r>
    <r>
      <rPr>
        <sz val="11"/>
        <rFont val="微软雅黑"/>
        <family val="0"/>
        <charset val="1"/>
      </rPr>
      <t xml:space="preserve">1.5% </t>
    </r>
    <r>
      <rPr>
        <sz val="11"/>
        <rFont val="OpenSymbol"/>
        <family val="2"/>
      </rPr>
      <t xml:space="preserve">是否照用）</t>
    </r>
  </si>
  <si>
    <t xml:space="preserve">達成率、狀態</t>
  </si>
  <si>
    <r>
      <rPr>
        <sz val="11"/>
        <rFont val="OpenSymbol"/>
        <family val="2"/>
      </rPr>
      <t xml:space="preserve">「系統退貨」要不要包含 </t>
    </r>
    <r>
      <rPr>
        <sz val="11"/>
        <rFont val="微软雅黑"/>
        <family val="0"/>
        <charset val="1"/>
      </rPr>
      <t xml:space="preserve">VC </t>
    </r>
    <r>
      <rPr>
        <sz val="11"/>
        <rFont val="OpenSymbol"/>
        <family val="2"/>
      </rPr>
      <t xml:space="preserve">的其他退回（</t>
    </r>
    <r>
      <rPr>
        <sz val="11"/>
        <rFont val="微软雅黑"/>
        <family val="0"/>
        <charset val="1"/>
      </rPr>
      <t xml:space="preserve">Customer damaged </t>
    </r>
    <r>
      <rPr>
        <sz val="11"/>
        <rFont val="OpenSymbol"/>
        <family val="2"/>
      </rPr>
      <t xml:space="preserve">等）和銷售召回？目前不良品收貨率超過 </t>
    </r>
    <r>
      <rPr>
        <sz val="11"/>
        <rFont val="微软雅黑"/>
        <family val="0"/>
        <charset val="1"/>
      </rPr>
      <t xml:space="preserve">100%</t>
    </r>
    <r>
      <rPr>
        <sz val="11"/>
        <rFont val="OpenSymbol"/>
        <family val="2"/>
      </rPr>
      <t xml:space="preserve">，因為倉庫收貨包含這些</t>
    </r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</si>
</sst>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;\-#,##0;0"/>
    <numFmt numFmtId="166" formatCode="0.0%"/>
    <numFmt numFmtId="167" formatCode="0.00%"/>
    <numFmt numFmtId="168" formatCode="#,##0;\(#,##0\);\-"/>
    <numFmt numFmtId="169" formatCode="#,##0"/>
  </numFmts>
  <fonts count="22">
    <font>
      <sz val="11"/>
      <color theme="1"/>
      <name val="OpenSymbo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OpenSymbol"/>
      <family val="2"/>
    </font>
    <font>
      <b val="true"/>
      <sz val="14"/>
      <name val="微软雅黑"/>
      <family val="0"/>
      <charset val="1"/>
    </font>
    <font>
      <b val="true"/>
      <sz val="11"/>
      <color rgb="FFFFFFFF"/>
      <name val="OpenSymbol"/>
      <family val="2"/>
    </font>
    <font>
      <b val="true"/>
      <sz val="11"/>
      <color rgb="FFFFFFFF"/>
      <name val="微软雅黑"/>
      <family val="0"/>
      <charset val="1"/>
    </font>
    <font>
      <sz val="11"/>
      <name val="OpenSymbol"/>
      <family val="2"/>
    </font>
    <font>
      <sz val="11"/>
      <color rgb="FF008000"/>
      <name val="微软雅黑"/>
      <family val="0"/>
      <charset val="1"/>
    </font>
    <font>
      <sz val="11"/>
      <color rgb="FF0000FF"/>
      <name val="OpenSymbol"/>
      <family val="2"/>
    </font>
    <font>
      <sz val="11"/>
      <name val="微软雅黑"/>
      <family val="0"/>
      <charset val="1"/>
    </font>
    <font>
      <sz val="11"/>
      <color rgb="FF0000FF"/>
      <name val="微软雅黑"/>
      <family val="0"/>
      <charset val="1"/>
    </font>
    <font>
      <b val="true"/>
      <sz val="11"/>
      <color rgb="FF404040"/>
      <name val="OpenSymbol"/>
      <family val="2"/>
    </font>
    <font>
      <sz val="11"/>
      <color rgb="FF404040"/>
      <name val="微软雅黑"/>
      <family val="0"/>
      <charset val="1"/>
    </font>
    <font>
      <sz val="11"/>
      <color rgb="FF404040"/>
      <name val="OpenSymbol"/>
      <family val="2"/>
    </font>
    <font>
      <b val="true"/>
      <sz val="11"/>
      <name val="OpenSymbol"/>
      <family val="2"/>
    </font>
    <font>
      <sz val="11"/>
      <color rgb="FF595959"/>
      <name val="微软雅黑"/>
      <family val="0"/>
      <charset val="1"/>
    </font>
    <font>
      <sz val="11"/>
      <color rgb="FF595959"/>
      <name val="OpenSymbol"/>
      <family val="2"/>
    </font>
    <font>
      <sz val="11"/>
      <color rgb="FF000000"/>
      <name val="微软雅黑"/>
      <family val="0"/>
      <charset val="1"/>
    </font>
    <font>
      <sz val="10"/>
      <name val="OpenSymbo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DEBF7"/>
        <bgColor rgb="FFEDEDED"/>
      </patternFill>
    </fill>
    <fill>
      <patternFill patternType="solid">
        <fgColor rgb="FF4472C4"/>
        <bgColor rgb="FF0066CC"/>
      </patternFill>
    </fill>
    <fill>
      <patternFill patternType="solid">
        <fgColor rgb="FFFFFF00"/>
        <bgColor rgb="FFFFFF00"/>
      </patternFill>
    </fill>
    <fill>
      <patternFill patternType="solid">
        <fgColor rgb="FFEDEDED"/>
        <bgColor rgb="FFDDEBF7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1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2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1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1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2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1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EDEDED"/>
      <rgbColor rgb="FFDDEB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4472C4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2" topLeftCell="B3" activePane="bottomRight" state="frozen"/>
      <selection pane="topLeft" activeCell="A1" activeCellId="0" sqref="A1"/>
      <selection pane="topRight" activeCell="B1" activeCellId="0" sqref="B1"/>
      <selection pane="bottomLeft" activeCell="A3" activeCellId="0" sqref="A3"/>
      <selection pane="bottomRight" activeCell="A1" activeCellId="0" sqref="A1"/>
    </sheetView>
  </sheetViews>
  <sheetFormatPr defaultColWidth="8.7578125" defaultRowHeight="15" customHeight="false" zeroHeight="false" outlineLevelRow="0" outlineLevelCol="0"/>
  <cols>
    <col collapsed="false" customWidth="true" hidden="false" outlineLevel="0" max="1" min="1" style="0" width="20.18"/>
    <col collapsed="false" customWidth="true" hidden="false" outlineLevel="0" max="2" min="2" style="0" width="12.11"/>
    <col collapsed="false" customWidth="true" hidden="false" outlineLevel="0" max="5" min="3" style="0" width="10.09"/>
    <col collapsed="false" customWidth="true" hidden="false" outlineLevel="0" max="6" min="6" style="0" width="13.12"/>
    <col collapsed="false" customWidth="true" hidden="false" outlineLevel="0" max="7" min="7" style="0" width="16.15"/>
    <col collapsed="false" customWidth="true" hidden="false" outlineLevel="0" max="8" min="8" style="0" width="13.12"/>
    <col collapsed="false" customWidth="true" hidden="false" outlineLevel="0" max="9" min="9" style="0" width="11.1"/>
    <col collapsed="false" customWidth="true" hidden="false" outlineLevel="0" max="10" min="10" style="0" width="70.63"/>
  </cols>
  <sheetData>
    <row r="1" customFormat="false" ht="19.4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customFormat="false" ht="15" hidden="false" customHeight="false" outlineLevel="0" collapsed="false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customFormat="false" ht="48" hidden="false" customHeight="true" outlineLevel="0" collapsed="false">
      <c r="A3" s="3" t="s">
        <v>11</v>
      </c>
      <c r="B3" s="4" t="n">
        <f aca="false">按月明細!F4</f>
        <v>256112</v>
      </c>
      <c r="C3" s="5"/>
      <c r="D3" s="6" t="s">
        <v>12</v>
      </c>
      <c r="E3" s="7" t="s">
        <v>12</v>
      </c>
      <c r="F3" s="6" t="s">
        <v>12</v>
      </c>
      <c r="G3" s="7" t="s">
        <v>13</v>
      </c>
      <c r="H3" s="8" t="n">
        <v>311856</v>
      </c>
      <c r="I3" s="9" t="n">
        <f aca="false">IF(ISNUMBER(B3),B3-H3,"-")</f>
        <v>-55744</v>
      </c>
      <c r="J3" s="3" t="s">
        <v>14</v>
      </c>
    </row>
    <row r="4" customFormat="false" ht="48" hidden="false" customHeight="true" outlineLevel="0" collapsed="false">
      <c r="A4" s="3" t="s">
        <v>15</v>
      </c>
      <c r="B4" s="4" t="n">
        <f aca="false">按月明細!F5</f>
        <v>9972</v>
      </c>
      <c r="C4" s="5"/>
      <c r="D4" s="6" t="s">
        <v>12</v>
      </c>
      <c r="E4" s="7" t="s">
        <v>12</v>
      </c>
      <c r="F4" s="6" t="s">
        <v>12</v>
      </c>
      <c r="G4" s="7" t="s">
        <v>13</v>
      </c>
      <c r="H4" s="8" t="n">
        <v>26931</v>
      </c>
      <c r="I4" s="9" t="n">
        <f aca="false">IF(ISNUMBER(B4),B4-H4,"-")</f>
        <v>-16959</v>
      </c>
      <c r="J4" s="3" t="s">
        <v>16</v>
      </c>
    </row>
    <row r="5" customFormat="false" ht="48" hidden="false" customHeight="true" outlineLevel="0" collapsed="false">
      <c r="A5" s="3" t="s">
        <v>17</v>
      </c>
      <c r="B5" s="10" t="n">
        <f aca="false">按月明細!F6</f>
        <v>0.0389360904604236</v>
      </c>
      <c r="C5" s="11" t="n">
        <v>0.08</v>
      </c>
      <c r="D5" s="6" t="s">
        <v>12</v>
      </c>
      <c r="E5" s="7" t="s">
        <v>12</v>
      </c>
      <c r="F5" s="12" t="s">
        <v>18</v>
      </c>
      <c r="G5" s="7" t="s">
        <v>13</v>
      </c>
      <c r="H5" s="13" t="n">
        <v>0.0863571648453132</v>
      </c>
      <c r="I5" s="14" t="n">
        <f aca="false">IF(ISNUMBER(B5),B5-H5,"-")</f>
        <v>-0.0474210743848896</v>
      </c>
      <c r="J5" s="3" t="s">
        <v>19</v>
      </c>
    </row>
    <row r="6" customFormat="false" ht="48" hidden="false" customHeight="true" outlineLevel="0" collapsed="false">
      <c r="A6" s="3" t="s">
        <v>20</v>
      </c>
      <c r="B6" s="4" t="n">
        <f aca="false">按月明細!F7</f>
        <v>20177</v>
      </c>
      <c r="C6" s="5"/>
      <c r="D6" s="6" t="str">
        <f aca="false">IF(C6="","待填目標",IFERROR(C6/B6,"-"))</f>
        <v>待填目標</v>
      </c>
      <c r="E6" s="7" t="str">
        <f aca="false">IF(C6="","待填目標",IF(ISNUMBER(B6),IF(B6&lt;=C6,"達標","未達標"),"-"))</f>
        <v>待填目標</v>
      </c>
      <c r="F6" s="6" t="n">
        <f aca="false">IFERROR((按月明細!E7-按月明細!D7)/按月明細!D7,"-")</f>
        <v>0.278453038674033</v>
      </c>
      <c r="G6" s="7" t="s">
        <v>13</v>
      </c>
      <c r="H6" s="8" t="n">
        <v>19846</v>
      </c>
      <c r="I6" s="9" t="n">
        <f aca="false">IF(ISNUMBER(B6),B6-H6,"-")</f>
        <v>331</v>
      </c>
      <c r="J6" s="15" t="s">
        <v>21</v>
      </c>
    </row>
    <row r="7" customFormat="false" ht="48" hidden="false" customHeight="true" outlineLevel="0" collapsed="false">
      <c r="A7" s="3" t="s">
        <v>22</v>
      </c>
      <c r="B7" s="10" t="n">
        <f aca="false">按月明細!F8</f>
        <v>2.02336542318492</v>
      </c>
      <c r="C7" s="11" t="n">
        <v>0.9</v>
      </c>
      <c r="D7" s="6" t="s">
        <v>12</v>
      </c>
      <c r="E7" s="7" t="s">
        <v>12</v>
      </c>
      <c r="F7" s="12" t="s">
        <v>18</v>
      </c>
      <c r="G7" s="7" t="s">
        <v>13</v>
      </c>
      <c r="H7" s="13" t="n">
        <v>0.736920277746835</v>
      </c>
      <c r="I7" s="14" t="n">
        <f aca="false">IF(ISNUMBER(B7),B7-H7,"-")</f>
        <v>1.28644514543808</v>
      </c>
      <c r="J7" s="3" t="s">
        <v>23</v>
      </c>
    </row>
    <row r="8" customFormat="false" ht="48" hidden="false" customHeight="true" outlineLevel="0" collapsed="false">
      <c r="A8" s="15" t="s">
        <v>24</v>
      </c>
      <c r="B8" s="4" t="n">
        <f aca="false">按月明細!F9</f>
        <v>15010</v>
      </c>
      <c r="C8" s="5"/>
      <c r="D8" s="6" t="str">
        <f aca="false">IF(C8="","待填目標",IFERROR(B8/C8,"-"))</f>
        <v>待填目標</v>
      </c>
      <c r="E8" s="7" t="str">
        <f aca="false">IF(C8="","待填目標",IF(ISNUMBER(B8),IF(B8&gt;=C8,"達標","未達標"),"-"))</f>
        <v>待填目標</v>
      </c>
      <c r="F8" s="6" t="n">
        <f aca="false">IFERROR((按月明細!E9-按月明細!D9)/按月明細!D9,"-")</f>
        <v>0.292275574112735</v>
      </c>
      <c r="G8" s="7" t="s">
        <v>13</v>
      </c>
      <c r="H8" s="8" t="n">
        <v>14736</v>
      </c>
      <c r="I8" s="9" t="n">
        <f aca="false">IF(ISNUMBER(B8),B8-H8,"-")</f>
        <v>274</v>
      </c>
      <c r="J8" s="15" t="s">
        <v>25</v>
      </c>
    </row>
    <row r="9" customFormat="false" ht="48" hidden="false" customHeight="true" outlineLevel="0" collapsed="false">
      <c r="A9" s="15" t="s">
        <v>26</v>
      </c>
      <c r="B9" s="4" t="n">
        <f aca="false">按月明細!F10</f>
        <v>2542</v>
      </c>
      <c r="C9" s="5"/>
      <c r="D9" s="6" t="str">
        <f aca="false">IF(C9="","待填目標",IFERROR(C9/B9,"-"))</f>
        <v>待填目標</v>
      </c>
      <c r="E9" s="7" t="str">
        <f aca="false">IF(C9="","待填目標",IF(ISNUMBER(B9),IF(B9&lt;=C9,"達標","未達標"),"-"))</f>
        <v>待填目標</v>
      </c>
      <c r="F9" s="6" t="n">
        <f aca="false">IFERROR((按月明細!E10-按月明細!D10)/按月明細!D10,"-")</f>
        <v>0.239092495636998</v>
      </c>
      <c r="G9" s="7" t="s">
        <v>13</v>
      </c>
      <c r="H9" s="8" t="n">
        <v>2500</v>
      </c>
      <c r="I9" s="9" t="n">
        <f aca="false">IF(ISNUMBER(B9),B9-H9,"-")</f>
        <v>42</v>
      </c>
      <c r="J9" s="15" t="s">
        <v>27</v>
      </c>
    </row>
    <row r="10" customFormat="false" ht="48" hidden="false" customHeight="true" outlineLevel="0" collapsed="false">
      <c r="A10" s="15" t="s">
        <v>28</v>
      </c>
      <c r="B10" s="4" t="n">
        <f aca="false">按月明細!F11</f>
        <v>2625</v>
      </c>
      <c r="C10" s="5"/>
      <c r="D10" s="6" t="str">
        <f aca="false">IF(C10="","待填目標",IFERROR(C10/B10,"-"))</f>
        <v>待填目標</v>
      </c>
      <c r="E10" s="7" t="str">
        <f aca="false">IF(C10="","待填目標",IF(ISNUMBER(B10),IF(B10&lt;=C10,"達標","未達標"),"-"))</f>
        <v>待填目標</v>
      </c>
      <c r="F10" s="6" t="n">
        <f aca="false">IFERROR((按月明細!E11-按月明細!D11)/按月明細!D11,"-")</f>
        <v>0.179190751445087</v>
      </c>
      <c r="G10" s="7" t="s">
        <v>13</v>
      </c>
      <c r="H10" s="8" t="n">
        <v>2610</v>
      </c>
      <c r="I10" s="9" t="n">
        <f aca="false">IF(ISNUMBER(B10),B10-H10,"-")</f>
        <v>15</v>
      </c>
      <c r="J10" s="15" t="s">
        <v>29</v>
      </c>
    </row>
    <row r="11" customFormat="false" ht="48" hidden="false" customHeight="true" outlineLevel="0" collapsed="false">
      <c r="A11" s="3" t="s">
        <v>30</v>
      </c>
      <c r="B11" s="4" t="n">
        <f aca="false">按月明細!F12</f>
        <v>80</v>
      </c>
      <c r="C11" s="5"/>
      <c r="D11" s="6" t="s">
        <v>12</v>
      </c>
      <c r="E11" s="7" t="s">
        <v>12</v>
      </c>
      <c r="F11" s="6" t="str">
        <f aca="false">IFERROR((按月明細!E12-按月明細!D12)/按月明細!D12,"-")</f>
        <v>-</v>
      </c>
      <c r="G11" s="7" t="s">
        <v>13</v>
      </c>
      <c r="H11" s="8" t="n">
        <v>220</v>
      </c>
      <c r="I11" s="9" t="n">
        <f aca="false">IF(ISNUMBER(B11),B11-H11,"-")</f>
        <v>-140</v>
      </c>
      <c r="J11" s="15" t="s">
        <v>31</v>
      </c>
    </row>
    <row r="12" customFormat="false" ht="48" hidden="false" customHeight="true" outlineLevel="0" collapsed="false">
      <c r="A12" s="3" t="s">
        <v>32</v>
      </c>
      <c r="B12" s="10" t="n">
        <f aca="false">按月明細!F13</f>
        <v>0.00132535908947831</v>
      </c>
      <c r="C12" s="11" t="n">
        <v>0.015</v>
      </c>
      <c r="D12" s="6" t="n">
        <f aca="false">IF(C12="","待填目標",IFERROR(C12/B12,"-"))</f>
        <v>11.3176875</v>
      </c>
      <c r="E12" s="7" t="str">
        <f aca="false">IF(C12="","待填目標",IF(ISNUMBER(B12),IF(B12&lt;=C12,"達標","未達標"),"-"))</f>
        <v>達標</v>
      </c>
      <c r="F12" s="12" t="s">
        <v>18</v>
      </c>
      <c r="G12" s="7" t="s">
        <v>13</v>
      </c>
      <c r="H12" s="13" t="n">
        <v>0.000235151266396457</v>
      </c>
      <c r="I12" s="14" t="n">
        <f aca="false">IF(ISNUMBER(B12),B12-H12,"-")</f>
        <v>0.00109020782308185</v>
      </c>
      <c r="J12" s="15" t="s">
        <v>33</v>
      </c>
    </row>
    <row r="14" customFormat="false" ht="15" hidden="false" customHeight="false" outlineLevel="0" collapsed="false">
      <c r="A14" s="16" t="s">
        <v>34</v>
      </c>
      <c r="B14" s="16"/>
      <c r="C14" s="16"/>
      <c r="D14" s="16"/>
      <c r="E14" s="16"/>
      <c r="F14" s="16"/>
      <c r="G14" s="16"/>
      <c r="H14" s="16"/>
      <c r="I14" s="16"/>
      <c r="J14" s="16"/>
    </row>
    <row r="15" customFormat="false" ht="14.15" hidden="false" customHeight="false" outlineLevel="0" collapsed="false">
      <c r="A15" s="17" t="s">
        <v>35</v>
      </c>
      <c r="B15" s="17"/>
      <c r="C15" s="17"/>
      <c r="D15" s="17"/>
      <c r="E15" s="17"/>
      <c r="F15" s="17"/>
      <c r="G15" s="17"/>
      <c r="H15" s="17"/>
      <c r="I15" s="17"/>
      <c r="J15" s="17"/>
    </row>
    <row r="16" customFormat="false" ht="14.15" hidden="false" customHeight="false" outlineLevel="0" collapsed="false">
      <c r="A16" s="17" t="s">
        <v>36</v>
      </c>
      <c r="B16" s="17"/>
      <c r="C16" s="17"/>
      <c r="D16" s="17"/>
      <c r="E16" s="17"/>
      <c r="F16" s="17"/>
      <c r="G16" s="17"/>
      <c r="H16" s="17"/>
      <c r="I16" s="17"/>
      <c r="J16" s="17"/>
    </row>
    <row r="17" customFormat="false" ht="14.15" hidden="false" customHeight="false" outlineLevel="0" collapsed="false">
      <c r="A17" s="17" t="s">
        <v>37</v>
      </c>
      <c r="B17" s="17"/>
      <c r="C17" s="17"/>
      <c r="D17" s="17"/>
      <c r="E17" s="17"/>
      <c r="F17" s="17"/>
      <c r="G17" s="17"/>
      <c r="H17" s="17"/>
      <c r="I17" s="17"/>
      <c r="J17" s="17"/>
    </row>
    <row r="18" customFormat="false" ht="14.15" hidden="false" customHeight="false" outlineLevel="0" collapsed="false">
      <c r="A18" s="17" t="s">
        <v>38</v>
      </c>
      <c r="B18" s="17"/>
      <c r="C18" s="17"/>
      <c r="D18" s="17"/>
      <c r="E18" s="17"/>
      <c r="F18" s="17"/>
      <c r="G18" s="17"/>
      <c r="H18" s="17"/>
      <c r="I18" s="17"/>
      <c r="J18" s="17"/>
    </row>
    <row r="19" customFormat="false" ht="14.15" hidden="false" customHeight="false" outlineLevel="0" collapsed="false">
      <c r="A19" s="17" t="s">
        <v>39</v>
      </c>
      <c r="B19" s="17"/>
      <c r="C19" s="17"/>
      <c r="D19" s="17"/>
      <c r="E19" s="17"/>
      <c r="F19" s="17"/>
      <c r="G19" s="17"/>
      <c r="H19" s="17"/>
      <c r="I19" s="17"/>
      <c r="J19" s="17"/>
    </row>
    <row r="20" customFormat="false" ht="14.15" hidden="false" customHeight="false" outlineLevel="0" collapsed="false">
      <c r="A20" s="17" t="s">
        <v>40</v>
      </c>
      <c r="B20" s="17"/>
      <c r="C20" s="17"/>
      <c r="D20" s="17"/>
      <c r="E20" s="17"/>
      <c r="F20" s="17"/>
      <c r="G20" s="17"/>
      <c r="H20" s="17"/>
      <c r="I20" s="17"/>
      <c r="J20" s="17"/>
    </row>
  </sheetData>
  <mergeCells count="8">
    <mergeCell ref="A1:J1"/>
    <mergeCell ref="A14:J14"/>
    <mergeCell ref="A15:J15"/>
    <mergeCell ref="A16:J16"/>
    <mergeCell ref="A17:J17"/>
    <mergeCell ref="A18:J18"/>
    <mergeCell ref="A19:J19"/>
    <mergeCell ref="A20:J2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578125" defaultRowHeight="15" customHeight="false" zeroHeight="false" outlineLevelRow="0" outlineLevelCol="0"/>
  <cols>
    <col collapsed="false" customWidth="true" hidden="false" outlineLevel="0" max="1" min="1" style="0" width="34.31"/>
    <col collapsed="false" customWidth="true" hidden="false" outlineLevel="0" max="6" min="2" style="0" width="11.1"/>
    <col collapsed="false" customWidth="true" hidden="false" outlineLevel="0" max="7" min="7" style="0" width="70.63"/>
  </cols>
  <sheetData>
    <row r="1" customFormat="false" ht="15" hidden="false" customHeight="false" outlineLevel="0" collapsed="false">
      <c r="A1" s="18" t="s">
        <v>41</v>
      </c>
    </row>
    <row r="3" customFormat="false" ht="15" hidden="false" customHeight="false" outlineLevel="0" collapsed="false">
      <c r="A3" s="2" t="s">
        <v>42</v>
      </c>
      <c r="B3" s="19" t="s">
        <v>43</v>
      </c>
      <c r="C3" s="19" t="s">
        <v>44</v>
      </c>
      <c r="D3" s="19" t="s">
        <v>45</v>
      </c>
      <c r="E3" s="19" t="s">
        <v>46</v>
      </c>
      <c r="F3" s="19" t="s">
        <v>47</v>
      </c>
      <c r="G3" s="2" t="s">
        <v>48</v>
      </c>
    </row>
    <row r="4" customFormat="false" ht="15" hidden="false" customHeight="false" outlineLevel="0" collapsed="false">
      <c r="A4" s="20" t="s">
        <v>49</v>
      </c>
      <c r="B4" s="21" t="n">
        <v>56910</v>
      </c>
      <c r="C4" s="21" t="n">
        <v>52145</v>
      </c>
      <c r="D4" s="21" t="n">
        <v>54395</v>
      </c>
      <c r="E4" s="21" t="n">
        <v>51052</v>
      </c>
      <c r="F4" s="22" t="n">
        <f aca="false">SUM(B4:E4)</f>
        <v>214502</v>
      </c>
      <c r="G4" s="23" t="s">
        <v>50</v>
      </c>
    </row>
    <row r="5" customFormat="false" ht="15" hidden="false" customHeight="false" outlineLevel="0" collapsed="false">
      <c r="A5" s="20" t="s">
        <v>51</v>
      </c>
      <c r="B5" s="21" t="n">
        <v>245</v>
      </c>
      <c r="C5" s="21" t="n">
        <v>162</v>
      </c>
      <c r="D5" s="21" t="n">
        <v>589</v>
      </c>
      <c r="E5" s="21" t="n">
        <v>314</v>
      </c>
      <c r="F5" s="22" t="n">
        <f aca="false">SUM(B5:E5)</f>
        <v>1310</v>
      </c>
      <c r="G5" s="23" t="s">
        <v>52</v>
      </c>
    </row>
    <row r="6" customFormat="false" ht="15" hidden="false" customHeight="false" outlineLevel="0" collapsed="false">
      <c r="A6" s="20" t="s">
        <v>53</v>
      </c>
      <c r="B6" s="21" t="n">
        <v>1135</v>
      </c>
      <c r="C6" s="21" t="n">
        <v>1011</v>
      </c>
      <c r="D6" s="21" t="n">
        <v>1814</v>
      </c>
      <c r="E6" s="21" t="n">
        <v>1088</v>
      </c>
      <c r="F6" s="22" t="n">
        <f aca="false">SUM(B6:E6)</f>
        <v>5048</v>
      </c>
      <c r="G6" s="23" t="s">
        <v>54</v>
      </c>
    </row>
    <row r="7" customFormat="false" ht="15" hidden="false" customHeight="false" outlineLevel="0" collapsed="false">
      <c r="A7" s="24" t="s">
        <v>55</v>
      </c>
      <c r="B7" s="21" t="n">
        <v>10802</v>
      </c>
      <c r="C7" s="21" t="n">
        <v>10753</v>
      </c>
      <c r="D7" s="21" t="n">
        <v>10746</v>
      </c>
      <c r="E7" s="21" t="n">
        <v>9309</v>
      </c>
      <c r="F7" s="22" t="n">
        <f aca="false">SUM(B7:E7)</f>
        <v>41610</v>
      </c>
      <c r="G7" s="23" t="s">
        <v>56</v>
      </c>
    </row>
    <row r="8" customFormat="false" ht="15" hidden="false" customHeight="false" outlineLevel="0" collapsed="false">
      <c r="A8" s="24" t="s">
        <v>57</v>
      </c>
      <c r="B8" s="21" t="n">
        <v>1421</v>
      </c>
      <c r="C8" s="21" t="n">
        <v>1297</v>
      </c>
      <c r="D8" s="21" t="n">
        <v>0</v>
      </c>
      <c r="E8" s="21" t="n">
        <v>896</v>
      </c>
      <c r="F8" s="22" t="n">
        <f aca="false">SUM(B8:E8)</f>
        <v>3614</v>
      </c>
      <c r="G8" s="23" t="s">
        <v>58</v>
      </c>
    </row>
    <row r="9" customFormat="false" ht="15" hidden="false" customHeight="false" outlineLevel="0" collapsed="false">
      <c r="A9" s="20" t="s">
        <v>59</v>
      </c>
      <c r="B9" s="21" t="n">
        <v>5732</v>
      </c>
      <c r="C9" s="21" t="n">
        <v>2690</v>
      </c>
      <c r="D9" s="21" t="n">
        <v>2874</v>
      </c>
      <c r="E9" s="21" t="n">
        <v>3714</v>
      </c>
      <c r="F9" s="22" t="n">
        <f aca="false">SUM(B9:E9)</f>
        <v>15010</v>
      </c>
      <c r="G9" s="23" t="s">
        <v>60</v>
      </c>
    </row>
    <row r="10" customFormat="false" ht="15" hidden="false" customHeight="false" outlineLevel="0" collapsed="false">
      <c r="A10" s="20" t="s">
        <v>61</v>
      </c>
      <c r="B10" s="21" t="n">
        <v>419</v>
      </c>
      <c r="C10" s="21" t="n">
        <v>220</v>
      </c>
      <c r="D10" s="21" t="n">
        <v>242</v>
      </c>
      <c r="E10" s="21" t="n">
        <v>226</v>
      </c>
      <c r="F10" s="22" t="n">
        <f aca="false">SUM(B10:E10)</f>
        <v>1107</v>
      </c>
      <c r="G10" s="25" t="s">
        <v>62</v>
      </c>
    </row>
    <row r="11" customFormat="false" ht="15" hidden="false" customHeight="false" outlineLevel="0" collapsed="false">
      <c r="A11" s="20" t="s">
        <v>63</v>
      </c>
      <c r="B11" s="21" t="n">
        <v>411</v>
      </c>
      <c r="C11" s="21" t="n">
        <v>209</v>
      </c>
      <c r="D11" s="21" t="n">
        <v>331</v>
      </c>
      <c r="E11" s="21" t="n">
        <v>484</v>
      </c>
      <c r="F11" s="22" t="n">
        <f aca="false">SUM(B11:E11)</f>
        <v>1435</v>
      </c>
      <c r="G11" s="25" t="s">
        <v>62</v>
      </c>
    </row>
    <row r="12" customFormat="false" ht="15" hidden="false" customHeight="false" outlineLevel="0" collapsed="false">
      <c r="A12" s="20" t="s">
        <v>64</v>
      </c>
      <c r="B12" s="21" t="n">
        <v>1249</v>
      </c>
      <c r="C12" s="21" t="n">
        <v>999</v>
      </c>
      <c r="D12" s="21" t="n">
        <v>173</v>
      </c>
      <c r="E12" s="21" t="n">
        <v>204</v>
      </c>
      <c r="F12" s="22" t="n">
        <f aca="false">SUM(B12:E12)</f>
        <v>2625</v>
      </c>
      <c r="G12" s="25" t="s">
        <v>62</v>
      </c>
    </row>
    <row r="13" customFormat="false" ht="15" hidden="false" customHeight="false" outlineLevel="0" collapsed="false">
      <c r="A13" s="20" t="s">
        <v>65</v>
      </c>
      <c r="B13" s="21"/>
      <c r="C13" s="21"/>
      <c r="D13" s="21"/>
      <c r="E13" s="21" t="n">
        <v>80</v>
      </c>
      <c r="F13" s="22" t="n">
        <f aca="false">SUM(B13:E13)</f>
        <v>80</v>
      </c>
      <c r="G13" s="23" t="s">
        <v>66</v>
      </c>
    </row>
    <row r="14" customFormat="false" ht="15" hidden="false" customHeight="false" outlineLevel="0" collapsed="false">
      <c r="A14" s="26" t="s">
        <v>67</v>
      </c>
      <c r="B14" s="27" t="n">
        <v>56910</v>
      </c>
      <c r="C14" s="27" t="n">
        <v>52145</v>
      </c>
      <c r="D14" s="27" t="n">
        <v>39111</v>
      </c>
      <c r="E14" s="27" t="n">
        <v>39733</v>
      </c>
      <c r="F14" s="28" t="n">
        <f aca="false">SUM(B14:E14)</f>
        <v>187899</v>
      </c>
      <c r="G14" s="29" t="s">
        <v>68</v>
      </c>
    </row>
    <row r="15" customFormat="false" ht="15" hidden="false" customHeight="false" outlineLevel="0" collapsed="false">
      <c r="A15" s="26" t="s">
        <v>69</v>
      </c>
      <c r="B15" s="27" t="n">
        <v>245</v>
      </c>
      <c r="C15" s="27" t="n">
        <v>162</v>
      </c>
      <c r="D15" s="27" t="n">
        <v>589</v>
      </c>
      <c r="E15" s="27" t="n">
        <v>314</v>
      </c>
      <c r="F15" s="28" t="n">
        <f aca="false">SUM(B15:E15)</f>
        <v>1310</v>
      </c>
      <c r="G15" s="29" t="s">
        <v>70</v>
      </c>
    </row>
    <row r="16" customFormat="false" ht="15" hidden="false" customHeight="false" outlineLevel="0" collapsed="false">
      <c r="A16" s="26" t="s">
        <v>71</v>
      </c>
      <c r="B16" s="27" t="n">
        <v>1142</v>
      </c>
      <c r="C16" s="27" t="n">
        <v>1012</v>
      </c>
      <c r="D16" s="27" t="n">
        <v>1824</v>
      </c>
      <c r="E16" s="27" t="n">
        <v>1088</v>
      </c>
      <c r="F16" s="28" t="n">
        <f aca="false">SUM(B16:E16)</f>
        <v>5066</v>
      </c>
      <c r="G16" s="29" t="s">
        <v>70</v>
      </c>
    </row>
    <row r="17" customFormat="false" ht="15" hidden="false" customHeight="false" outlineLevel="0" collapsed="false">
      <c r="A17" s="26" t="s">
        <v>72</v>
      </c>
      <c r="B17" s="27" t="n">
        <v>8933</v>
      </c>
      <c r="C17" s="27" t="n">
        <v>8560</v>
      </c>
      <c r="D17" s="27" t="n">
        <v>9164</v>
      </c>
      <c r="E17" s="27" t="n">
        <v>9309</v>
      </c>
      <c r="F17" s="28" t="n">
        <f aca="false">SUM(B17:E17)</f>
        <v>35966</v>
      </c>
      <c r="G17" s="29" t="s">
        <v>73</v>
      </c>
    </row>
    <row r="18" customFormat="false" ht="15" hidden="false" customHeight="false" outlineLevel="0" collapsed="false">
      <c r="A18" s="26" t="s">
        <v>74</v>
      </c>
      <c r="B18" s="27" t="n">
        <v>1260</v>
      </c>
      <c r="C18" s="27" t="n">
        <v>977</v>
      </c>
      <c r="D18" s="27" t="n">
        <v>905</v>
      </c>
      <c r="E18" s="27" t="n">
        <v>896</v>
      </c>
      <c r="F18" s="28" t="n">
        <f aca="false">SUM(B18:E18)</f>
        <v>4038</v>
      </c>
      <c r="G18" s="29" t="s">
        <v>70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578125" defaultRowHeight="15" customHeight="false" zeroHeight="false" outlineLevelRow="0" outlineLevelCol="0"/>
  <cols>
    <col collapsed="false" customWidth="true" hidden="false" outlineLevel="0" max="1" min="1" style="0" width="24.22"/>
    <col collapsed="false" customWidth="true" hidden="false" outlineLevel="0" max="6" min="2" style="0" width="13.12"/>
  </cols>
  <sheetData>
    <row r="1" customFormat="false" ht="15" hidden="false" customHeight="false" outlineLevel="0" collapsed="false">
      <c r="A1" s="18" t="s">
        <v>75</v>
      </c>
    </row>
    <row r="3" customFormat="false" ht="15" hidden="false" customHeight="false" outlineLevel="0" collapsed="false">
      <c r="A3" s="2" t="s">
        <v>1</v>
      </c>
      <c r="B3" s="19" t="s">
        <v>43</v>
      </c>
      <c r="C3" s="19" t="s">
        <v>44</v>
      </c>
      <c r="D3" s="19" t="s">
        <v>45</v>
      </c>
      <c r="E3" s="19" t="s">
        <v>46</v>
      </c>
      <c r="F3" s="19" t="s">
        <v>47</v>
      </c>
    </row>
    <row r="4" customFormat="false" ht="15" hidden="false" customHeight="false" outlineLevel="0" collapsed="false">
      <c r="A4" s="20" t="s">
        <v>11</v>
      </c>
      <c r="B4" s="30" t="n">
        <f aca="false">資料來源!B4+資料來源!B7</f>
        <v>67712</v>
      </c>
      <c r="C4" s="30" t="n">
        <f aca="false">資料來源!C4+資料來源!C7</f>
        <v>62898</v>
      </c>
      <c r="D4" s="30" t="n">
        <f aca="false">資料來源!D4+資料來源!D7</f>
        <v>65141</v>
      </c>
      <c r="E4" s="30" t="n">
        <f aca="false">資料來源!E4+資料來源!E7</f>
        <v>60361</v>
      </c>
      <c r="F4" s="30" t="n">
        <f aca="false">資料來源!F4+資料來源!F7</f>
        <v>256112</v>
      </c>
    </row>
    <row r="5" customFormat="false" ht="15" hidden="false" customHeight="false" outlineLevel="0" collapsed="false">
      <c r="A5" s="20" t="s">
        <v>15</v>
      </c>
      <c r="B5" s="30" t="n">
        <f aca="false">資料來源!B5+資料來源!B6+資料來源!B8</f>
        <v>2801</v>
      </c>
      <c r="C5" s="30" t="n">
        <f aca="false">資料來源!C5+資料來源!C6+資料來源!C8</f>
        <v>2470</v>
      </c>
      <c r="D5" s="30" t="n">
        <f aca="false">資料來源!D5+資料來源!D6+資料來源!D8</f>
        <v>2403</v>
      </c>
      <c r="E5" s="30" t="n">
        <f aca="false">資料來源!E5+資料來源!E6+資料來源!E8</f>
        <v>2298</v>
      </c>
      <c r="F5" s="30" t="n">
        <f aca="false">資料來源!F5+資料來源!F6+資料來源!F8</f>
        <v>9972</v>
      </c>
    </row>
    <row r="6" customFormat="false" ht="15" hidden="false" customHeight="false" outlineLevel="0" collapsed="false">
      <c r="A6" s="20" t="s">
        <v>17</v>
      </c>
      <c r="B6" s="31" t="n">
        <f aca="false">IFERROR(B5/B4,"-")</f>
        <v>0.0413663752362949</v>
      </c>
      <c r="C6" s="31" t="n">
        <f aca="false">IFERROR(C5/C4,"-")</f>
        <v>0.039269929091545</v>
      </c>
      <c r="D6" s="31" t="n">
        <f aca="false">IFERROR(D5/D4,"-")</f>
        <v>0.0368892095607989</v>
      </c>
      <c r="E6" s="31" t="n">
        <f aca="false">IFERROR(E5/E4,"-")</f>
        <v>0.0380709398452643</v>
      </c>
      <c r="F6" s="31" t="n">
        <f aca="false">IFERROR(F5/F4,"-")</f>
        <v>0.0389360904604236</v>
      </c>
    </row>
    <row r="7" customFormat="false" ht="15" hidden="false" customHeight="false" outlineLevel="0" collapsed="false">
      <c r="A7" s="20" t="s">
        <v>20</v>
      </c>
      <c r="B7" s="30" t="n">
        <f aca="false">資料來源!B9+資料來源!B10+資料來源!B11+資料來源!B12</f>
        <v>7811</v>
      </c>
      <c r="C7" s="30" t="n">
        <f aca="false">資料來源!C9+資料來源!C10+資料來源!C11+資料來源!C12</f>
        <v>4118</v>
      </c>
      <c r="D7" s="30" t="n">
        <f aca="false">資料來源!D9+資料來源!D10+資料來源!D11+資料來源!D12</f>
        <v>3620</v>
      </c>
      <c r="E7" s="30" t="n">
        <f aca="false">資料來源!E9+資料來源!E10+資料來源!E11+資料來源!E12</f>
        <v>4628</v>
      </c>
      <c r="F7" s="30" t="n">
        <f aca="false">資料來源!F9+資料來源!F10+資料來源!F11+資料來源!F12</f>
        <v>20177</v>
      </c>
    </row>
    <row r="8" customFormat="false" ht="15" hidden="false" customHeight="false" outlineLevel="0" collapsed="false">
      <c r="A8" s="20" t="s">
        <v>22</v>
      </c>
      <c r="B8" s="31" t="n">
        <f aca="false">IFERROR(B7/B5,"-")</f>
        <v>2.78864691181721</v>
      </c>
      <c r="C8" s="31" t="n">
        <f aca="false">IFERROR(C7/C5,"-")</f>
        <v>1.66720647773279</v>
      </c>
      <c r="D8" s="31" t="n">
        <f aca="false">IFERROR(D7/D5,"-")</f>
        <v>1.50645027049521</v>
      </c>
      <c r="E8" s="31" t="n">
        <f aca="false">IFERROR(E7/E5,"-")</f>
        <v>2.01392515230635</v>
      </c>
      <c r="F8" s="31" t="n">
        <f aca="false">IFERROR(F7/F5,"-")</f>
        <v>2.02336542318492</v>
      </c>
    </row>
    <row r="9" customFormat="false" ht="15" hidden="false" customHeight="false" outlineLevel="0" collapsed="false">
      <c r="A9" s="24" t="s">
        <v>24</v>
      </c>
      <c r="B9" s="30" t="n">
        <f aca="false">資料來源!B9</f>
        <v>5732</v>
      </c>
      <c r="C9" s="30" t="n">
        <f aca="false">資料來源!C9</f>
        <v>2690</v>
      </c>
      <c r="D9" s="30" t="n">
        <f aca="false">資料來源!D9</f>
        <v>2874</v>
      </c>
      <c r="E9" s="30" t="n">
        <f aca="false">資料來源!E9</f>
        <v>3714</v>
      </c>
      <c r="F9" s="30" t="n">
        <f aca="false">資料來源!F9</f>
        <v>15010</v>
      </c>
    </row>
    <row r="10" customFormat="false" ht="15" hidden="false" customHeight="false" outlineLevel="0" collapsed="false">
      <c r="A10" s="24" t="s">
        <v>26</v>
      </c>
      <c r="B10" s="30" t="n">
        <f aca="false">資料來源!B10+資料來源!B11</f>
        <v>830</v>
      </c>
      <c r="C10" s="30" t="n">
        <f aca="false">資料來源!C10+資料來源!C11</f>
        <v>429</v>
      </c>
      <c r="D10" s="30" t="n">
        <f aca="false">資料來源!D10+資料來源!D11</f>
        <v>573</v>
      </c>
      <c r="E10" s="30" t="n">
        <f aca="false">資料來源!E10+資料來源!E11</f>
        <v>710</v>
      </c>
      <c r="F10" s="30" t="n">
        <f aca="false">資料來源!F10+資料來源!F11</f>
        <v>2542</v>
      </c>
    </row>
    <row r="11" customFormat="false" ht="15" hidden="false" customHeight="false" outlineLevel="0" collapsed="false">
      <c r="A11" s="24" t="s">
        <v>28</v>
      </c>
      <c r="B11" s="30" t="n">
        <f aca="false">資料來源!B12</f>
        <v>1249</v>
      </c>
      <c r="C11" s="30" t="n">
        <f aca="false">資料來源!C12</f>
        <v>999</v>
      </c>
      <c r="D11" s="30" t="n">
        <f aca="false">資料來源!D12</f>
        <v>173</v>
      </c>
      <c r="E11" s="30" t="n">
        <f aca="false">資料來源!E12</f>
        <v>204</v>
      </c>
      <c r="F11" s="30" t="n">
        <f aca="false">資料來源!F12</f>
        <v>2625</v>
      </c>
    </row>
    <row r="12" customFormat="false" ht="15" hidden="false" customHeight="false" outlineLevel="0" collapsed="false">
      <c r="A12" s="20" t="s">
        <v>30</v>
      </c>
      <c r="B12" s="30" t="str">
        <f aca="false">IF(資料來源!B13="","無明細",資料來源!B13)</f>
        <v>無明細</v>
      </c>
      <c r="C12" s="30" t="str">
        <f aca="false">IF(資料來源!C13="","無明細",資料來源!C13)</f>
        <v>無明細</v>
      </c>
      <c r="D12" s="30" t="str">
        <f aca="false">IF(資料來源!D13="","無明細",資料來源!D13)</f>
        <v>無明細</v>
      </c>
      <c r="E12" s="30" t="n">
        <f aca="false">IF(資料來源!E13="","無明細",資料來源!E13)</f>
        <v>80</v>
      </c>
      <c r="F12" s="30" t="n">
        <f aca="false">資料來源!F13</f>
        <v>80</v>
      </c>
    </row>
    <row r="13" customFormat="false" ht="15" hidden="false" customHeight="false" outlineLevel="0" collapsed="false">
      <c r="A13" s="20" t="s">
        <v>32</v>
      </c>
      <c r="B13" s="31" t="str">
        <f aca="false">IF(ISNUMBER(B12),B12/B4,"-")</f>
        <v>-</v>
      </c>
      <c r="C13" s="31" t="str">
        <f aca="false">IF(ISNUMBER(C12),C12/C4,"-")</f>
        <v>-</v>
      </c>
      <c r="D13" s="31" t="str">
        <f aca="false">IF(ISNUMBER(D12),D12/D4,"-")</f>
        <v>-</v>
      </c>
      <c r="E13" s="31" t="n">
        <f aca="false">IF(ISNUMBER(E12),E12/E4,"-")</f>
        <v>0.00132535908947831</v>
      </c>
      <c r="F13" s="31" t="n">
        <f aca="false">IFERROR(E12/E4,"-")</f>
        <v>0.00132535908947831</v>
      </c>
    </row>
    <row r="15" customFormat="false" ht="15" hidden="false" customHeight="false" outlineLevel="0" collapsed="false">
      <c r="A15" s="32" t="s">
        <v>76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578125" defaultRowHeight="15" customHeight="false" zeroHeight="false" outlineLevelRow="0" outlineLevelCol="0"/>
  <cols>
    <col collapsed="false" customWidth="true" hidden="false" outlineLevel="0" max="1" min="1" style="0" width="5.05"/>
    <col collapsed="false" customWidth="true" hidden="false" outlineLevel="0" max="2" min="2" style="0" width="80.73"/>
    <col collapsed="false" customWidth="true" hidden="false" outlineLevel="0" max="3" min="3" style="0" width="32.29"/>
  </cols>
  <sheetData>
    <row r="1" customFormat="false" ht="15" hidden="false" customHeight="false" outlineLevel="0" collapsed="false">
      <c r="A1" s="19" t="s">
        <v>77</v>
      </c>
      <c r="B1" s="33" t="s">
        <v>78</v>
      </c>
      <c r="C1" s="33" t="s">
        <v>79</v>
      </c>
    </row>
    <row r="2" customFormat="false" ht="26.85" hidden="false" customHeight="false" outlineLevel="0" collapsed="false">
      <c r="A2" s="7" t="n">
        <v>1</v>
      </c>
      <c r="B2" s="15" t="s">
        <v>80</v>
      </c>
      <c r="C2" s="3" t="s">
        <v>81</v>
      </c>
    </row>
    <row r="3" customFormat="false" ht="26.85" hidden="false" customHeight="false" outlineLevel="0" collapsed="false">
      <c r="A3" s="7" t="n">
        <v>2</v>
      </c>
      <c r="B3" s="15" t="s">
        <v>82</v>
      </c>
      <c r="C3" s="3" t="s">
        <v>83</v>
      </c>
    </row>
    <row r="4" customFormat="false" ht="15" hidden="false" customHeight="false" outlineLevel="0" collapsed="false">
      <c r="A4" s="7" t="n">
        <v>3</v>
      </c>
      <c r="B4" s="15" t="s">
        <v>84</v>
      </c>
      <c r="C4" s="3" t="s">
        <v>85</v>
      </c>
    </row>
    <row r="5" customFormat="false" ht="15" hidden="false" customHeight="false" outlineLevel="0" collapsed="false">
      <c r="A5" s="7" t="n">
        <v>4</v>
      </c>
      <c r="B5" s="15" t="s">
        <v>86</v>
      </c>
      <c r="C5" s="3" t="s">
        <v>85</v>
      </c>
    </row>
    <row r="6" customFormat="false" ht="15" hidden="false" customHeight="false" outlineLevel="0" collapsed="false">
      <c r="A6" s="7" t="n">
        <v>5</v>
      </c>
      <c r="B6" s="3" t="s">
        <v>87</v>
      </c>
      <c r="C6" s="3" t="s">
        <v>88</v>
      </c>
    </row>
    <row r="7" customFormat="false" ht="15" hidden="false" customHeight="false" outlineLevel="0" collapsed="false">
      <c r="A7" s="7" t="n">
        <v>6</v>
      </c>
      <c r="B7" s="3" t="s">
        <v>89</v>
      </c>
      <c r="C7" s="3" t="s">
        <v>90</v>
      </c>
    </row>
    <row r="8" customFormat="false" ht="15" hidden="false" customHeight="false" outlineLevel="0" collapsed="false">
      <c r="A8" s="7" t="n">
        <v>7</v>
      </c>
      <c r="B8" s="3" t="s">
        <v>91</v>
      </c>
      <c r="C8" s="3" t="s">
        <v>92</v>
      </c>
    </row>
    <row r="9" customFormat="false" ht="15" hidden="false" customHeight="false" outlineLevel="0" collapsed="false">
      <c r="A9" s="7" t="n">
        <v>8</v>
      </c>
      <c r="B9" s="15" t="s">
        <v>93</v>
      </c>
      <c r="C9" s="3" t="s">
        <v>94</v>
      </c>
    </row>
    <row r="10" customFormat="false" ht="15" hidden="false" customHeight="false" outlineLevel="0" collapsed="false">
      <c r="A10" s="7" t="n">
        <v>9</v>
      </c>
      <c r="B10" s="15" t="s">
        <v>95</v>
      </c>
      <c r="C10" s="3" t="s">
        <v>7</v>
      </c>
    </row>
    <row r="11" customFormat="false" ht="15" hidden="false" customHeight="false" outlineLevel="0" collapsed="false">
      <c r="A11" s="7" t="n">
        <v>10</v>
      </c>
      <c r="B11" s="3" t="s">
        <v>96</v>
      </c>
      <c r="C11" s="3" t="s">
        <v>97</v>
      </c>
    </row>
    <row r="12" customFormat="false" ht="15" hidden="false" customHeight="false" outlineLevel="0" collapsed="false">
      <c r="A12" s="7" t="n">
        <v>11</v>
      </c>
      <c r="B12" s="3" t="s">
        <v>98</v>
      </c>
      <c r="C12" s="3" t="s">
        <v>22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LibreOffice/26.8.1.1$MacOSX_AARCH64 LibreOffice_project/bf6ef2662401c7d6dce671ab4deb26ee0af3a7c1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2026-10-16T13:44:40Z</dcterms:created>
  <dc:creator>openpyxl</dc:creator>
  <dc:description/>
  <dc:language>zh-Hant</dc:language>
  <cp:lastModifiedBy/>
  <dcterms:modified xsi:type="dcterms:W3CDTF">2026-10-16T13:44:40Z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